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0B343400-76A2-8343-A10F-69B5F6EB01BA}" xr6:coauthVersionLast="47" xr6:coauthVersionMax="47" xr10:uidLastSave="{00000000-0000-0000-0000-000000000000}"/>
  <bookViews>
    <workbookView xWindow="0" yWindow="500" windowWidth="28800" windowHeight="17500" activeTab="1" xr2:uid="{00000000-000D-0000-FFFF-FFFF00000000}"/>
  </bookViews>
  <sheets>
    <sheet name="STOCK" sheetId="1" r:id="rId1"/>
    <sheet name="VENTAS" sheetId="3" r:id="rId2"/>
    <sheet name="Sheet1" sheetId="7" r:id="rId3"/>
    <sheet name="FOTOS" sheetId="4" r:id="rId4"/>
    <sheet name="WHATAFORM" sheetId="5" r:id="rId5"/>
    <sheet name="Sheet2" sheetId="6" r:id="rId6"/>
  </sheets>
  <definedNames>
    <definedName name="_xlnm._FilterDatabase" localSheetId="4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301" i="3" l="1"/>
  <c r="H301" i="3"/>
  <c r="I301" i="3" s="1"/>
  <c r="E300" i="3"/>
  <c r="H300" i="3"/>
  <c r="I300" i="3" s="1"/>
  <c r="E299" i="3"/>
  <c r="H299" i="3"/>
  <c r="I299" i="3" s="1"/>
  <c r="E298" i="3"/>
  <c r="H298" i="3"/>
  <c r="I298" i="3" s="1"/>
  <c r="E297" i="3"/>
  <c r="H297" i="3"/>
  <c r="I297" i="3" s="1"/>
  <c r="E296" i="3"/>
  <c r="H296" i="3"/>
  <c r="I296" i="3" s="1"/>
  <c r="E295" i="3"/>
  <c r="H295" i="3"/>
  <c r="I295" i="3" s="1"/>
  <c r="E294" i="3"/>
  <c r="H294" i="3"/>
  <c r="I294" i="3" s="1"/>
  <c r="E293" i="3"/>
  <c r="H293" i="3"/>
  <c r="I293" i="3" s="1"/>
  <c r="E292" i="3"/>
  <c r="H292" i="3"/>
  <c r="I292" i="3" s="1"/>
  <c r="E291" i="3"/>
  <c r="H291" i="3"/>
  <c r="I291" i="3" s="1"/>
  <c r="E290" i="3"/>
  <c r="H290" i="3"/>
  <c r="I290" i="3" s="1"/>
  <c r="E289" i="3"/>
  <c r="H289" i="3"/>
  <c r="I289" i="3" s="1"/>
  <c r="E286" i="3"/>
  <c r="E288" i="3"/>
  <c r="H288" i="3"/>
  <c r="I288" i="3" s="1"/>
  <c r="E287" i="3"/>
  <c r="H287" i="3"/>
  <c r="I287" i="3" s="1"/>
  <c r="H286" i="3"/>
  <c r="I286" i="3" s="1"/>
  <c r="E285" i="3"/>
  <c r="H285" i="3"/>
  <c r="I285" i="3" s="1"/>
  <c r="E284" i="3"/>
  <c r="H284" i="3"/>
  <c r="I284" i="3" s="1"/>
  <c r="E283" i="3"/>
  <c r="H283" i="3"/>
  <c r="I283" i="3" s="1"/>
  <c r="E282" i="3"/>
  <c r="H282" i="3"/>
  <c r="I282" i="3" s="1"/>
  <c r="E281" i="3"/>
  <c r="H281" i="3"/>
  <c r="I281" i="3" s="1"/>
  <c r="E280" i="3"/>
  <c r="H280" i="3"/>
  <c r="I280" i="3" s="1"/>
  <c r="E279" i="3"/>
  <c r="H279" i="3"/>
  <c r="I279" i="3" s="1"/>
  <c r="E278" i="3"/>
  <c r="H278" i="3"/>
  <c r="I278" i="3" s="1"/>
  <c r="H194" i="3"/>
  <c r="P420" i="1"/>
  <c r="E277" i="3"/>
  <c r="H277" i="3"/>
  <c r="I277" i="3" s="1"/>
  <c r="E276" i="3"/>
  <c r="H276" i="3"/>
  <c r="I276" i="3" s="1"/>
  <c r="E275" i="3"/>
  <c r="H275" i="3"/>
  <c r="I275" i="3" s="1"/>
  <c r="E274" i="3"/>
  <c r="H274" i="3"/>
  <c r="I274" i="3" s="1"/>
  <c r="E273" i="3"/>
  <c r="H273" i="3"/>
  <c r="I273" i="3" s="1"/>
  <c r="E272" i="3"/>
  <c r="H272" i="3"/>
  <c r="I272" i="3" s="1"/>
  <c r="E271" i="3"/>
  <c r="H271" i="3"/>
  <c r="I271" i="3" s="1"/>
  <c r="E270" i="3"/>
  <c r="H270" i="3"/>
  <c r="I270" i="3" s="1"/>
  <c r="E264" i="3"/>
  <c r="E265" i="3"/>
  <c r="E240" i="3"/>
  <c r="E241" i="3"/>
  <c r="E242" i="3"/>
  <c r="E243" i="3"/>
  <c r="E244" i="3"/>
  <c r="E245" i="3"/>
  <c r="E246" i="3"/>
  <c r="E247" i="3"/>
  <c r="E248" i="3"/>
  <c r="E249" i="3"/>
  <c r="E250" i="3"/>
  <c r="E251" i="3"/>
  <c r="E252" i="3"/>
  <c r="E253" i="3"/>
  <c r="E254" i="3"/>
  <c r="E255" i="3"/>
  <c r="E256" i="3"/>
  <c r="E257" i="3"/>
  <c r="E258" i="3"/>
  <c r="E259" i="3"/>
  <c r="E260" i="3"/>
  <c r="E261" i="3"/>
  <c r="E262" i="3"/>
  <c r="E263" i="3"/>
  <c r="E266" i="3"/>
  <c r="E267" i="3"/>
  <c r="E268" i="3"/>
  <c r="E269" i="3"/>
  <c r="H259" i="3"/>
  <c r="I259" i="3" s="1"/>
  <c r="H261" i="3"/>
  <c r="I261" i="3" s="1"/>
  <c r="H262" i="3"/>
  <c r="I262" i="3" s="1"/>
  <c r="H263" i="3"/>
  <c r="I263" i="3" s="1"/>
  <c r="H264" i="3"/>
  <c r="I264" i="3" s="1"/>
  <c r="H265" i="3"/>
  <c r="I265" i="3" s="1"/>
  <c r="H266" i="3"/>
  <c r="I266" i="3" s="1"/>
  <c r="H267" i="3"/>
  <c r="I267" i="3" s="1"/>
  <c r="H268" i="3"/>
  <c r="I268" i="3" s="1"/>
  <c r="H269" i="3"/>
  <c r="I269" i="3" s="1"/>
  <c r="E239" i="3"/>
  <c r="E238" i="3"/>
  <c r="O301" i="3" l="1"/>
  <c r="P301" i="3" s="1"/>
  <c r="O299" i="3"/>
  <c r="P299" i="3" s="1"/>
  <c r="O300" i="3"/>
  <c r="P300" i="3" s="1"/>
  <c r="O298" i="3"/>
  <c r="P298" i="3" s="1"/>
  <c r="O297" i="3"/>
  <c r="P297" i="3" s="1"/>
  <c r="O296" i="3"/>
  <c r="P296" i="3" s="1"/>
  <c r="O295" i="3"/>
  <c r="P295" i="3" s="1"/>
  <c r="O294" i="3"/>
  <c r="P294" i="3" s="1"/>
  <c r="O293" i="3"/>
  <c r="P293" i="3" s="1"/>
  <c r="O292" i="3"/>
  <c r="P292" i="3" s="1"/>
  <c r="O291" i="3"/>
  <c r="P291" i="3" s="1"/>
  <c r="O290" i="3"/>
  <c r="P290" i="3" s="1"/>
  <c r="O289" i="3"/>
  <c r="P289" i="3" s="1"/>
  <c r="O288" i="3"/>
  <c r="P288" i="3" s="1"/>
  <c r="O287" i="3"/>
  <c r="P287" i="3" s="1"/>
  <c r="O286" i="3"/>
  <c r="P286" i="3" s="1"/>
  <c r="O285" i="3"/>
  <c r="P285" i="3" s="1"/>
  <c r="O284" i="3"/>
  <c r="P284" i="3" s="1"/>
  <c r="O283" i="3"/>
  <c r="P283" i="3" s="1"/>
  <c r="O282" i="3"/>
  <c r="P282" i="3" s="1"/>
  <c r="O281" i="3"/>
  <c r="P281" i="3" s="1"/>
  <c r="O280" i="3"/>
  <c r="P280" i="3" s="1"/>
  <c r="O279" i="3"/>
  <c r="P279" i="3" s="1"/>
  <c r="O278" i="3"/>
  <c r="P278" i="3" s="1"/>
  <c r="O277" i="3"/>
  <c r="P277" i="3" s="1"/>
  <c r="O276" i="3"/>
  <c r="P276" i="3" s="1"/>
  <c r="O275" i="3"/>
  <c r="P275" i="3" s="1"/>
  <c r="O274" i="3"/>
  <c r="P274" i="3" s="1"/>
  <c r="O273" i="3"/>
  <c r="P273" i="3" s="1"/>
  <c r="O272" i="3"/>
  <c r="P272" i="3" s="1"/>
  <c r="O270" i="3"/>
  <c r="P270" i="3" s="1"/>
  <c r="O271" i="3"/>
  <c r="P271" i="3" s="1"/>
  <c r="O265" i="3"/>
  <c r="P265" i="3" s="1"/>
  <c r="O261" i="3"/>
  <c r="P261" i="3" s="1"/>
  <c r="O268" i="3"/>
  <c r="P268" i="3" s="1"/>
  <c r="O264" i="3"/>
  <c r="P264" i="3" s="1"/>
  <c r="O269" i="3"/>
  <c r="P269" i="3" s="1"/>
  <c r="O267" i="3"/>
  <c r="P267" i="3" s="1"/>
  <c r="O263" i="3"/>
  <c r="P263" i="3" s="1"/>
  <c r="O259" i="3"/>
  <c r="P259" i="3" s="1"/>
  <c r="O266" i="3"/>
  <c r="P266" i="3" s="1"/>
  <c r="O262" i="3"/>
  <c r="P262" i="3" s="1"/>
  <c r="B381" i="4"/>
  <c r="B382" i="4"/>
  <c r="B383" i="4"/>
  <c r="B384" i="4"/>
  <c r="B385" i="4"/>
  <c r="B386" i="4"/>
  <c r="B387" i="4"/>
  <c r="B388" i="4"/>
  <c r="B389" i="4"/>
  <c r="B390" i="4"/>
  <c r="B391" i="4"/>
  <c r="B392" i="4"/>
  <c r="B393" i="4"/>
  <c r="B394" i="4"/>
  <c r="B395" i="4"/>
  <c r="B396" i="4"/>
  <c r="B397" i="4"/>
  <c r="B398" i="4"/>
  <c r="B399" i="4"/>
  <c r="B400" i="4"/>
  <c r="B401" i="4"/>
  <c r="B402" i="4"/>
  <c r="B403" i="4"/>
  <c r="B404" i="4"/>
  <c r="B405" i="4"/>
  <c r="B406" i="4"/>
  <c r="B407" i="4"/>
  <c r="B408" i="4"/>
  <c r="B409" i="4"/>
  <c r="B410" i="4"/>
  <c r="B411" i="4"/>
  <c r="B412" i="4"/>
  <c r="B413" i="4"/>
  <c r="B414" i="4"/>
  <c r="B415" i="4"/>
  <c r="B416" i="4"/>
  <c r="B417" i="4"/>
  <c r="B418" i="4"/>
  <c r="B419" i="4"/>
  <c r="B420" i="4"/>
  <c r="B421" i="4"/>
  <c r="B422" i="4"/>
  <c r="B423" i="4"/>
  <c r="B424" i="4"/>
  <c r="B425" i="4"/>
  <c r="B426" i="4"/>
  <c r="B427" i="4"/>
  <c r="B428" i="4"/>
  <c r="B429" i="4"/>
  <c r="B430" i="4"/>
  <c r="B431" i="4"/>
  <c r="B432" i="4"/>
  <c r="B433" i="4"/>
  <c r="B434" i="4"/>
  <c r="B435" i="4"/>
  <c r="B436" i="4"/>
  <c r="B437" i="4"/>
  <c r="B438" i="4"/>
  <c r="B439" i="4"/>
  <c r="B440" i="4"/>
  <c r="B441" i="4"/>
  <c r="B442" i="4"/>
  <c r="B443" i="4"/>
  <c r="B444" i="4"/>
  <c r="B445" i="4"/>
  <c r="B446" i="4"/>
  <c r="B447" i="4"/>
  <c r="B448" i="4"/>
  <c r="B449" i="4"/>
  <c r="B450" i="4"/>
  <c r="B451" i="4"/>
  <c r="B452" i="4"/>
  <c r="B453" i="4"/>
  <c r="B454" i="4"/>
  <c r="B455" i="4"/>
  <c r="B456" i="4"/>
  <c r="B457" i="4"/>
  <c r="B458" i="4"/>
  <c r="B459" i="4"/>
  <c r="B460" i="4"/>
  <c r="B461" i="4"/>
  <c r="B462" i="4"/>
  <c r="B463" i="4"/>
  <c r="B464" i="4"/>
  <c r="B465" i="4"/>
  <c r="B466" i="4"/>
  <c r="B467" i="4"/>
  <c r="B468" i="4"/>
  <c r="B469" i="4"/>
  <c r="B470" i="4"/>
  <c r="B471" i="4"/>
  <c r="B472" i="4"/>
  <c r="B473" i="4"/>
  <c r="B474" i="4"/>
  <c r="B475" i="4"/>
  <c r="B476" i="4"/>
  <c r="B477" i="4"/>
  <c r="B478" i="4"/>
  <c r="B479" i="4"/>
  <c r="B480" i="4"/>
  <c r="B481" i="4"/>
  <c r="B482" i="4"/>
  <c r="B483" i="4"/>
  <c r="B484" i="4"/>
  <c r="B485" i="4"/>
  <c r="B486" i="4"/>
  <c r="B487" i="4"/>
  <c r="B488" i="4"/>
  <c r="B489" i="4"/>
  <c r="B490" i="4"/>
  <c r="B491" i="4"/>
  <c r="B492" i="4"/>
  <c r="B493" i="4"/>
  <c r="B494" i="4"/>
  <c r="B495" i="4"/>
  <c r="B496" i="4"/>
  <c r="B497" i="4"/>
  <c r="B498" i="4"/>
  <c r="B499" i="4"/>
  <c r="B500" i="4"/>
  <c r="B501" i="4"/>
  <c r="B502" i="4"/>
  <c r="B503" i="4"/>
  <c r="B504" i="4"/>
  <c r="B505" i="4"/>
  <c r="B506" i="4"/>
  <c r="B507" i="4"/>
  <c r="B508" i="4"/>
  <c r="B509" i="4"/>
  <c r="B510" i="4"/>
  <c r="B511" i="4"/>
  <c r="B512" i="4"/>
  <c r="B513" i="4"/>
  <c r="B514" i="4"/>
  <c r="B515" i="4"/>
  <c r="B516" i="4"/>
  <c r="B517" i="4"/>
  <c r="B518" i="4"/>
  <c r="B519" i="4"/>
  <c r="B520" i="4"/>
  <c r="B521" i="4"/>
  <c r="B522" i="4"/>
  <c r="B523" i="4"/>
  <c r="B524" i="4"/>
  <c r="B525" i="4"/>
  <c r="B526" i="4"/>
  <c r="B527" i="4"/>
  <c r="B528" i="4"/>
  <c r="B529" i="4"/>
  <c r="B530" i="4"/>
  <c r="B531" i="4"/>
  <c r="B532" i="4"/>
  <c r="B533" i="4"/>
  <c r="B534" i="4"/>
  <c r="B535" i="4"/>
  <c r="B536" i="4"/>
  <c r="B537" i="4"/>
  <c r="B538" i="4"/>
  <c r="B539" i="4"/>
  <c r="B540" i="4"/>
  <c r="B541" i="4"/>
  <c r="B542" i="4"/>
  <c r="B543" i="4"/>
  <c r="B544" i="4"/>
  <c r="B545" i="4"/>
  <c r="B546" i="4"/>
  <c r="B547" i="4"/>
  <c r="B548" i="4"/>
  <c r="B549" i="4"/>
  <c r="B550" i="4"/>
  <c r="B551" i="4"/>
  <c r="B552" i="4"/>
  <c r="B553" i="4"/>
  <c r="B554" i="4"/>
  <c r="B555" i="4"/>
  <c r="B556" i="4"/>
  <c r="B557" i="4"/>
  <c r="B558" i="4"/>
  <c r="B559" i="4"/>
  <c r="B560" i="4"/>
  <c r="B561" i="4"/>
  <c r="B562" i="4"/>
  <c r="B563" i="4"/>
  <c r="B564" i="4"/>
  <c r="B565" i="4"/>
  <c r="B566" i="4"/>
  <c r="B567" i="4"/>
  <c r="B568" i="4"/>
  <c r="B569" i="4"/>
  <c r="B380" i="4"/>
  <c r="E237" i="3"/>
  <c r="E236" i="3"/>
  <c r="E235" i="3"/>
  <c r="E234" i="3"/>
  <c r="P573" i="1"/>
  <c r="Q573" i="1" s="1"/>
  <c r="T573" i="1"/>
  <c r="W573" i="1"/>
  <c r="P572" i="1"/>
  <c r="Q572" i="1" s="1"/>
  <c r="T572" i="1"/>
  <c r="W572" i="1"/>
  <c r="P571" i="1"/>
  <c r="Q571" i="1" s="1"/>
  <c r="T571" i="1"/>
  <c r="W571" i="1"/>
  <c r="E233" i="3"/>
  <c r="E232" i="3"/>
  <c r="T5" i="3"/>
  <c r="E231" i="3"/>
  <c r="E230" i="3"/>
  <c r="E229" i="3"/>
  <c r="E228" i="3"/>
  <c r="M534" i="1"/>
  <c r="E227" i="3"/>
  <c r="E226" i="3"/>
  <c r="E225" i="3"/>
  <c r="E224" i="3"/>
  <c r="E223" i="3"/>
  <c r="E222" i="3"/>
  <c r="E221" i="3"/>
  <c r="E220" i="3"/>
  <c r="E219" i="3"/>
  <c r="E218" i="3"/>
  <c r="E217" i="3"/>
  <c r="E216" i="3"/>
  <c r="E215" i="3"/>
  <c r="E214" i="3"/>
  <c r="E213" i="3"/>
  <c r="P534" i="1"/>
  <c r="Q534" i="1" s="1"/>
  <c r="P535" i="1"/>
  <c r="Q535" i="1" s="1"/>
  <c r="P536" i="1"/>
  <c r="Q536" i="1" s="1"/>
  <c r="P537" i="1"/>
  <c r="Q537" i="1" s="1"/>
  <c r="P538" i="1"/>
  <c r="Q538" i="1" s="1"/>
  <c r="P539" i="1"/>
  <c r="Q539" i="1" s="1"/>
  <c r="P540" i="1"/>
  <c r="Q540" i="1" s="1"/>
  <c r="P541" i="1"/>
  <c r="Q541" i="1" s="1"/>
  <c r="P542" i="1"/>
  <c r="Q542" i="1" s="1"/>
  <c r="P543" i="1"/>
  <c r="Q543" i="1" s="1"/>
  <c r="P544" i="1"/>
  <c r="Q544" i="1" s="1"/>
  <c r="P545" i="1"/>
  <c r="Q545" i="1" s="1"/>
  <c r="P546" i="1"/>
  <c r="Q546" i="1" s="1"/>
  <c r="P547" i="1"/>
  <c r="Q547" i="1" s="1"/>
  <c r="P548" i="1"/>
  <c r="Q548" i="1" s="1"/>
  <c r="P549" i="1"/>
  <c r="Q549" i="1" s="1"/>
  <c r="P550" i="1"/>
  <c r="Q550" i="1" s="1"/>
  <c r="P551" i="1"/>
  <c r="Q551" i="1" s="1"/>
  <c r="P552" i="1"/>
  <c r="Q552" i="1" s="1"/>
  <c r="P553" i="1"/>
  <c r="Q553" i="1" s="1"/>
  <c r="P554" i="1"/>
  <c r="Q554" i="1" s="1"/>
  <c r="P555" i="1"/>
  <c r="Q555" i="1" s="1"/>
  <c r="P556" i="1"/>
  <c r="Q556" i="1" s="1"/>
  <c r="P557" i="1"/>
  <c r="Q557" i="1" s="1"/>
  <c r="P558" i="1"/>
  <c r="Q558" i="1" s="1"/>
  <c r="P559" i="1"/>
  <c r="Q559" i="1" s="1"/>
  <c r="P560" i="1"/>
  <c r="Q560" i="1" s="1"/>
  <c r="P561" i="1"/>
  <c r="Q561" i="1" s="1"/>
  <c r="P562" i="1"/>
  <c r="Q562" i="1" s="1"/>
  <c r="P563" i="1"/>
  <c r="Q563" i="1" s="1"/>
  <c r="P564" i="1"/>
  <c r="Q564" i="1" s="1"/>
  <c r="P565" i="1"/>
  <c r="Q565" i="1" s="1"/>
  <c r="P566" i="1"/>
  <c r="Q566" i="1" s="1"/>
  <c r="P567" i="1"/>
  <c r="Q567" i="1" s="1"/>
  <c r="P568" i="1"/>
  <c r="Q568" i="1" s="1"/>
  <c r="P569" i="1"/>
  <c r="Q569" i="1" s="1"/>
  <c r="P570" i="1"/>
  <c r="Q570" i="1" s="1"/>
  <c r="T555" i="1"/>
  <c r="T556" i="1"/>
  <c r="T557" i="1"/>
  <c r="T558" i="1"/>
  <c r="T559" i="1"/>
  <c r="T560" i="1"/>
  <c r="T561" i="1"/>
  <c r="T562" i="1"/>
  <c r="T563" i="1"/>
  <c r="T564" i="1"/>
  <c r="T565" i="1"/>
  <c r="T566" i="1"/>
  <c r="T567" i="1"/>
  <c r="T568" i="1"/>
  <c r="T569" i="1"/>
  <c r="T570" i="1"/>
  <c r="W555" i="1"/>
  <c r="W556" i="1"/>
  <c r="W557" i="1"/>
  <c r="W558" i="1"/>
  <c r="W559" i="1"/>
  <c r="W560" i="1"/>
  <c r="W561" i="1"/>
  <c r="W562" i="1"/>
  <c r="W563" i="1"/>
  <c r="W564" i="1"/>
  <c r="W565" i="1"/>
  <c r="W566" i="1"/>
  <c r="W567" i="1"/>
  <c r="W568" i="1"/>
  <c r="W569" i="1"/>
  <c r="W570" i="1"/>
  <c r="X555" i="1"/>
  <c r="X556" i="1"/>
  <c r="X557" i="1"/>
  <c r="X558" i="1"/>
  <c r="X559" i="1"/>
  <c r="X560" i="1"/>
  <c r="M555" i="1"/>
  <c r="M556" i="1"/>
  <c r="M557" i="1"/>
  <c r="M558" i="1"/>
  <c r="M559" i="1"/>
  <c r="T554" i="1"/>
  <c r="W554" i="1"/>
  <c r="T553" i="1"/>
  <c r="W553" i="1"/>
  <c r="W534" i="1"/>
  <c r="T534" i="1"/>
  <c r="T552" i="1"/>
  <c r="W552" i="1"/>
  <c r="T551" i="1"/>
  <c r="W551" i="1"/>
  <c r="M547" i="1"/>
  <c r="T550" i="1"/>
  <c r="W550" i="1"/>
  <c r="T549" i="1"/>
  <c r="W549" i="1"/>
  <c r="T548" i="1"/>
  <c r="W548" i="1"/>
  <c r="E212" i="3"/>
  <c r="E211" i="3"/>
  <c r="E210" i="3"/>
  <c r="W547" i="7"/>
  <c r="T547" i="7"/>
  <c r="Q547" i="7"/>
  <c r="W546" i="7"/>
  <c r="T546" i="7"/>
  <c r="P546" i="7"/>
  <c r="Q546" i="7" s="1"/>
  <c r="W545" i="7"/>
  <c r="T545" i="7"/>
  <c r="P545" i="7"/>
  <c r="Q545" i="7" s="1"/>
  <c r="W544" i="7"/>
  <c r="T544" i="7"/>
  <c r="P544" i="7"/>
  <c r="Q544" i="7" s="1"/>
  <c r="W543" i="7"/>
  <c r="T543" i="7"/>
  <c r="P543" i="7"/>
  <c r="Q543" i="7" s="1"/>
  <c r="Y542" i="7"/>
  <c r="Z542" i="7" s="1"/>
  <c r="W542" i="7"/>
  <c r="T542" i="7"/>
  <c r="P542" i="7"/>
  <c r="Q542" i="7" s="1"/>
  <c r="W541" i="7"/>
  <c r="T541" i="7"/>
  <c r="P541" i="7"/>
  <c r="Q541" i="7" s="1"/>
  <c r="W540" i="7"/>
  <c r="T540" i="7"/>
  <c r="P540" i="7"/>
  <c r="Q540" i="7" s="1"/>
  <c r="W539" i="7"/>
  <c r="T539" i="7"/>
  <c r="P539" i="7"/>
  <c r="Q539" i="7" s="1"/>
  <c r="W538" i="7"/>
  <c r="Y538" i="7" s="1"/>
  <c r="Z538" i="7" s="1"/>
  <c r="T538" i="7"/>
  <c r="P538" i="7"/>
  <c r="Q538" i="7" s="1"/>
  <c r="W537" i="7"/>
  <c r="T537" i="7"/>
  <c r="P537" i="7"/>
  <c r="Q537" i="7" s="1"/>
  <c r="W536" i="7"/>
  <c r="T536" i="7"/>
  <c r="P536" i="7"/>
  <c r="Q536" i="7" s="1"/>
  <c r="W535" i="7"/>
  <c r="T535" i="7"/>
  <c r="P535" i="7"/>
  <c r="Q535" i="7" s="1"/>
  <c r="W534" i="7"/>
  <c r="T534" i="7"/>
  <c r="P534" i="7"/>
  <c r="Q534" i="7" s="1"/>
  <c r="W533" i="7"/>
  <c r="T533" i="7"/>
  <c r="P533" i="7"/>
  <c r="Q533" i="7" s="1"/>
  <c r="M533" i="7"/>
  <c r="W532" i="7"/>
  <c r="T532" i="7"/>
  <c r="P532" i="7"/>
  <c r="Q532" i="7" s="1"/>
  <c r="M532" i="7"/>
  <c r="W531" i="7"/>
  <c r="T531" i="7"/>
  <c r="P531" i="7"/>
  <c r="Q531" i="7" s="1"/>
  <c r="M531" i="7"/>
  <c r="W530" i="7"/>
  <c r="X530" i="7" s="1"/>
  <c r="T530" i="7"/>
  <c r="P530" i="7"/>
  <c r="Q530" i="7" s="1"/>
  <c r="M530" i="7"/>
  <c r="W529" i="7"/>
  <c r="T529" i="7"/>
  <c r="P529" i="7"/>
  <c r="Q529" i="7" s="1"/>
  <c r="M529" i="7"/>
  <c r="W528" i="7"/>
  <c r="T528" i="7"/>
  <c r="P528" i="7"/>
  <c r="Q528" i="7" s="1"/>
  <c r="M528" i="7"/>
  <c r="W527" i="7"/>
  <c r="T527" i="7"/>
  <c r="P527" i="7"/>
  <c r="Q527" i="7" s="1"/>
  <c r="M527" i="7"/>
  <c r="W526" i="7"/>
  <c r="T526" i="7"/>
  <c r="P526" i="7"/>
  <c r="Q526" i="7" s="1"/>
  <c r="M526" i="7"/>
  <c r="W525" i="7"/>
  <c r="T525" i="7"/>
  <c r="P525" i="7"/>
  <c r="Q525" i="7" s="1"/>
  <c r="M525" i="7"/>
  <c r="W524" i="7"/>
  <c r="T524" i="7"/>
  <c r="P524" i="7"/>
  <c r="Q524" i="7" s="1"/>
  <c r="W523" i="7"/>
  <c r="T523" i="7"/>
  <c r="P523" i="7"/>
  <c r="Q523" i="7" s="1"/>
  <c r="M523" i="7"/>
  <c r="W522" i="7"/>
  <c r="T522" i="7"/>
  <c r="P522" i="7"/>
  <c r="Q522" i="7" s="1"/>
  <c r="M522" i="7"/>
  <c r="W521" i="7"/>
  <c r="T521" i="7"/>
  <c r="P521" i="7"/>
  <c r="Q521" i="7" s="1"/>
  <c r="M521" i="7"/>
  <c r="W520" i="7"/>
  <c r="T520" i="7"/>
  <c r="P520" i="7"/>
  <c r="Q520" i="7" s="1"/>
  <c r="W519" i="7"/>
  <c r="X519" i="7" s="1"/>
  <c r="T519" i="7"/>
  <c r="P519" i="7"/>
  <c r="Q519" i="7" s="1"/>
  <c r="M519" i="7"/>
  <c r="W518" i="7"/>
  <c r="T518" i="7"/>
  <c r="P518" i="7"/>
  <c r="Q518" i="7" s="1"/>
  <c r="M518" i="7"/>
  <c r="X517" i="7"/>
  <c r="W517" i="7"/>
  <c r="T517" i="7"/>
  <c r="P517" i="7"/>
  <c r="Q517" i="7" s="1"/>
  <c r="M517" i="7"/>
  <c r="W516" i="7"/>
  <c r="T516" i="7"/>
  <c r="P516" i="7"/>
  <c r="Q516" i="7" s="1"/>
  <c r="M516" i="7"/>
  <c r="W515" i="7"/>
  <c r="T515" i="7"/>
  <c r="P515" i="7"/>
  <c r="Q515" i="7" s="1"/>
  <c r="M515" i="7"/>
  <c r="W514" i="7"/>
  <c r="T514" i="7"/>
  <c r="P514" i="7"/>
  <c r="Q514" i="7" s="1"/>
  <c r="M514" i="7"/>
  <c r="W513" i="7"/>
  <c r="T513" i="7"/>
  <c r="P513" i="7"/>
  <c r="Q513" i="7" s="1"/>
  <c r="M513" i="7"/>
  <c r="W512" i="7"/>
  <c r="T512" i="7"/>
  <c r="P512" i="7"/>
  <c r="Q512" i="7" s="1"/>
  <c r="M512" i="7"/>
  <c r="W511" i="7"/>
  <c r="T511" i="7"/>
  <c r="P511" i="7"/>
  <c r="Q511" i="7" s="1"/>
  <c r="M511" i="7"/>
  <c r="W510" i="7"/>
  <c r="T510" i="7"/>
  <c r="P510" i="7"/>
  <c r="Q510" i="7" s="1"/>
  <c r="M510" i="7"/>
  <c r="W509" i="7"/>
  <c r="T509" i="7"/>
  <c r="P509" i="7"/>
  <c r="Q509" i="7" s="1"/>
  <c r="M509" i="7"/>
  <c r="W508" i="7"/>
  <c r="T508" i="7"/>
  <c r="P508" i="7"/>
  <c r="Q508" i="7" s="1"/>
  <c r="M508" i="7"/>
  <c r="W507" i="7"/>
  <c r="T507" i="7"/>
  <c r="P507" i="7"/>
  <c r="Q507" i="7" s="1"/>
  <c r="M507" i="7"/>
  <c r="W506" i="7"/>
  <c r="T506" i="7"/>
  <c r="P506" i="7"/>
  <c r="Q506" i="7" s="1"/>
  <c r="M506" i="7"/>
  <c r="W505" i="7"/>
  <c r="T505" i="7"/>
  <c r="P505" i="7"/>
  <c r="Q505" i="7" s="1"/>
  <c r="M505" i="7"/>
  <c r="W504" i="7"/>
  <c r="Y504" i="7" s="1"/>
  <c r="T504" i="7"/>
  <c r="P504" i="7"/>
  <c r="Q504" i="7" s="1"/>
  <c r="M504" i="7"/>
  <c r="W503" i="7"/>
  <c r="T503" i="7"/>
  <c r="P503" i="7"/>
  <c r="Q503" i="7" s="1"/>
  <c r="M503" i="7"/>
  <c r="W502" i="7"/>
  <c r="T502" i="7"/>
  <c r="P502" i="7"/>
  <c r="Q502" i="7" s="1"/>
  <c r="M502" i="7"/>
  <c r="W501" i="7"/>
  <c r="T501" i="7"/>
  <c r="P501" i="7"/>
  <c r="Q501" i="7" s="1"/>
  <c r="M501" i="7"/>
  <c r="W500" i="7"/>
  <c r="T500" i="7"/>
  <c r="P500" i="7"/>
  <c r="Q500" i="7" s="1"/>
  <c r="M500" i="7"/>
  <c r="W499" i="7"/>
  <c r="T499" i="7"/>
  <c r="P499" i="7"/>
  <c r="Q499" i="7" s="1"/>
  <c r="M499" i="7"/>
  <c r="W498" i="7"/>
  <c r="T498" i="7"/>
  <c r="P498" i="7"/>
  <c r="Q498" i="7" s="1"/>
  <c r="M498" i="7"/>
  <c r="W497" i="7"/>
  <c r="T497" i="7"/>
  <c r="P497" i="7"/>
  <c r="Q497" i="7" s="1"/>
  <c r="M497" i="7"/>
  <c r="W496" i="7"/>
  <c r="T496" i="7"/>
  <c r="P496" i="7"/>
  <c r="Q496" i="7" s="1"/>
  <c r="W495" i="7"/>
  <c r="T495" i="7"/>
  <c r="P495" i="7"/>
  <c r="Q495" i="7" s="1"/>
  <c r="W494" i="7"/>
  <c r="T494" i="7"/>
  <c r="P494" i="7"/>
  <c r="Q494" i="7" s="1"/>
  <c r="M494" i="7"/>
  <c r="W493" i="7"/>
  <c r="T493" i="7"/>
  <c r="P493" i="7"/>
  <c r="Q493" i="7" s="1"/>
  <c r="W492" i="7"/>
  <c r="T492" i="7"/>
  <c r="P492" i="7"/>
  <c r="Q492" i="7" s="1"/>
  <c r="M492" i="7"/>
  <c r="W491" i="7"/>
  <c r="T491" i="7"/>
  <c r="P491" i="7"/>
  <c r="Q491" i="7" s="1"/>
  <c r="M491" i="7"/>
  <c r="W490" i="7"/>
  <c r="T490" i="7"/>
  <c r="P490" i="7"/>
  <c r="Q490" i="7" s="1"/>
  <c r="M490" i="7"/>
  <c r="W489" i="7"/>
  <c r="T489" i="7"/>
  <c r="X489" i="7" s="1"/>
  <c r="P489" i="7"/>
  <c r="Q489" i="7" s="1"/>
  <c r="W488" i="7"/>
  <c r="T488" i="7"/>
  <c r="P488" i="7"/>
  <c r="Q488" i="7" s="1"/>
  <c r="M488" i="7"/>
  <c r="W487" i="7"/>
  <c r="T487" i="7"/>
  <c r="P487" i="7"/>
  <c r="Q487" i="7" s="1"/>
  <c r="M487" i="7"/>
  <c r="W486" i="7"/>
  <c r="T486" i="7"/>
  <c r="P486" i="7"/>
  <c r="Q486" i="7" s="1"/>
  <c r="W485" i="7"/>
  <c r="T485" i="7"/>
  <c r="P485" i="7"/>
  <c r="Q485" i="7" s="1"/>
  <c r="M485" i="7"/>
  <c r="W484" i="7"/>
  <c r="T484" i="7"/>
  <c r="P484" i="7"/>
  <c r="Q484" i="7" s="1"/>
  <c r="M484" i="7"/>
  <c r="W483" i="7"/>
  <c r="T483" i="7"/>
  <c r="P483" i="7"/>
  <c r="Q483" i="7" s="1"/>
  <c r="M483" i="7"/>
  <c r="W482" i="7"/>
  <c r="T482" i="7"/>
  <c r="P482" i="7"/>
  <c r="Q482" i="7" s="1"/>
  <c r="M482" i="7"/>
  <c r="W481" i="7"/>
  <c r="T481" i="7"/>
  <c r="P481" i="7"/>
  <c r="Q481" i="7" s="1"/>
  <c r="M481" i="7"/>
  <c r="W480" i="7"/>
  <c r="T480" i="7"/>
  <c r="P480" i="7"/>
  <c r="Q480" i="7" s="1"/>
  <c r="M480" i="7"/>
  <c r="W479" i="7"/>
  <c r="T479" i="7"/>
  <c r="P479" i="7"/>
  <c r="Q479" i="7" s="1"/>
  <c r="W478" i="7"/>
  <c r="T478" i="7"/>
  <c r="P478" i="7"/>
  <c r="Q478" i="7" s="1"/>
  <c r="W477" i="7"/>
  <c r="T477" i="7"/>
  <c r="P477" i="7"/>
  <c r="Q477" i="7" s="1"/>
  <c r="W476" i="7"/>
  <c r="T476" i="7"/>
  <c r="P476" i="7"/>
  <c r="Q476" i="7" s="1"/>
  <c r="M476" i="7"/>
  <c r="W475" i="7"/>
  <c r="T475" i="7"/>
  <c r="P475" i="7"/>
  <c r="Q475" i="7" s="1"/>
  <c r="M475" i="7"/>
  <c r="W474" i="7"/>
  <c r="T474" i="7"/>
  <c r="P474" i="7"/>
  <c r="Q474" i="7" s="1"/>
  <c r="M474" i="7"/>
  <c r="W473" i="7"/>
  <c r="T473" i="7"/>
  <c r="P473" i="7"/>
  <c r="Q473" i="7" s="1"/>
  <c r="M473" i="7"/>
  <c r="W472" i="7"/>
  <c r="T472" i="7"/>
  <c r="P472" i="7"/>
  <c r="Q472" i="7" s="1"/>
  <c r="M472" i="7"/>
  <c r="W471" i="7"/>
  <c r="T471" i="7"/>
  <c r="P471" i="7"/>
  <c r="Q471" i="7" s="1"/>
  <c r="M471" i="7"/>
  <c r="W470" i="7"/>
  <c r="T470" i="7"/>
  <c r="P470" i="7"/>
  <c r="Q470" i="7" s="1"/>
  <c r="M470" i="7"/>
  <c r="W469" i="7"/>
  <c r="T469" i="7"/>
  <c r="P469" i="7"/>
  <c r="Q469" i="7" s="1"/>
  <c r="M469" i="7"/>
  <c r="W468" i="7"/>
  <c r="T468" i="7"/>
  <c r="P468" i="7"/>
  <c r="Q468" i="7" s="1"/>
  <c r="M468" i="7"/>
  <c r="W467" i="7"/>
  <c r="T467" i="7"/>
  <c r="P467" i="7"/>
  <c r="Q467" i="7" s="1"/>
  <c r="M467" i="7"/>
  <c r="W466" i="7"/>
  <c r="T466" i="7"/>
  <c r="P466" i="7"/>
  <c r="Q466" i="7" s="1"/>
  <c r="M466" i="7"/>
  <c r="W465" i="7"/>
  <c r="T465" i="7"/>
  <c r="P465" i="7"/>
  <c r="Q465" i="7" s="1"/>
  <c r="M465" i="7"/>
  <c r="W464" i="7"/>
  <c r="T464" i="7"/>
  <c r="P464" i="7"/>
  <c r="Q464" i="7" s="1"/>
  <c r="M464" i="7"/>
  <c r="W463" i="7"/>
  <c r="T463" i="7"/>
  <c r="P463" i="7"/>
  <c r="Q463" i="7" s="1"/>
  <c r="M463" i="7"/>
  <c r="W462" i="7"/>
  <c r="T462" i="7"/>
  <c r="P462" i="7"/>
  <c r="Q462" i="7" s="1"/>
  <c r="M462" i="7"/>
  <c r="W461" i="7"/>
  <c r="T461" i="7"/>
  <c r="P461" i="7"/>
  <c r="Q461" i="7" s="1"/>
  <c r="M461" i="7"/>
  <c r="W460" i="7"/>
  <c r="T460" i="7"/>
  <c r="P460" i="7"/>
  <c r="Q460" i="7" s="1"/>
  <c r="M460" i="7"/>
  <c r="W459" i="7"/>
  <c r="T459" i="7"/>
  <c r="P459" i="7"/>
  <c r="Q459" i="7" s="1"/>
  <c r="M459" i="7"/>
  <c r="W458" i="7"/>
  <c r="T458" i="7"/>
  <c r="P458" i="7"/>
  <c r="Q458" i="7" s="1"/>
  <c r="M458" i="7"/>
  <c r="W457" i="7"/>
  <c r="T457" i="7"/>
  <c r="P457" i="7"/>
  <c r="Q457" i="7" s="1"/>
  <c r="M457" i="7"/>
  <c r="W456" i="7"/>
  <c r="T456" i="7"/>
  <c r="P456" i="7"/>
  <c r="Q456" i="7" s="1"/>
  <c r="W455" i="7"/>
  <c r="T455" i="7"/>
  <c r="P455" i="7"/>
  <c r="Q455" i="7" s="1"/>
  <c r="M455" i="7"/>
  <c r="W454" i="7"/>
  <c r="T454" i="7"/>
  <c r="P454" i="7"/>
  <c r="Q454" i="7" s="1"/>
  <c r="M454" i="7"/>
  <c r="W453" i="7"/>
  <c r="T453" i="7"/>
  <c r="P453" i="7"/>
  <c r="Q453" i="7" s="1"/>
  <c r="M453" i="7"/>
  <c r="W452" i="7"/>
  <c r="T452" i="7"/>
  <c r="AA452" i="7" s="1"/>
  <c r="P452" i="7"/>
  <c r="Q452" i="7" s="1"/>
  <c r="M452" i="7"/>
  <c r="W450" i="7"/>
  <c r="T450" i="7"/>
  <c r="P450" i="7"/>
  <c r="Q450" i="7" s="1"/>
  <c r="M450" i="7"/>
  <c r="W449" i="7"/>
  <c r="T449" i="7"/>
  <c r="P449" i="7"/>
  <c r="Q449" i="7" s="1"/>
  <c r="M449" i="7"/>
  <c r="W448" i="7"/>
  <c r="T448" i="7"/>
  <c r="P448" i="7"/>
  <c r="Q448" i="7" s="1"/>
  <c r="M448" i="7"/>
  <c r="W447" i="7"/>
  <c r="T447" i="7"/>
  <c r="P447" i="7"/>
  <c r="Q447" i="7" s="1"/>
  <c r="M447" i="7"/>
  <c r="W446" i="7"/>
  <c r="T446" i="7"/>
  <c r="P446" i="7"/>
  <c r="Q446" i="7" s="1"/>
  <c r="M446" i="7"/>
  <c r="W445" i="7"/>
  <c r="T445" i="7"/>
  <c r="P445" i="7"/>
  <c r="Q445" i="7" s="1"/>
  <c r="M445" i="7"/>
  <c r="W444" i="7"/>
  <c r="T444" i="7"/>
  <c r="P444" i="7"/>
  <c r="Q444" i="7" s="1"/>
  <c r="M444" i="7"/>
  <c r="W443" i="7"/>
  <c r="T443" i="7"/>
  <c r="AA443" i="7" s="1"/>
  <c r="P443" i="7"/>
  <c r="Q443" i="7" s="1"/>
  <c r="M443" i="7"/>
  <c r="W442" i="7"/>
  <c r="T442" i="7"/>
  <c r="P442" i="7"/>
  <c r="Q442" i="7" s="1"/>
  <c r="M442" i="7"/>
  <c r="W441" i="7"/>
  <c r="T441" i="7"/>
  <c r="P441" i="7"/>
  <c r="Q441" i="7" s="1"/>
  <c r="M441" i="7"/>
  <c r="W440" i="7"/>
  <c r="T440" i="7"/>
  <c r="P440" i="7"/>
  <c r="Q440" i="7" s="1"/>
  <c r="M440" i="7"/>
  <c r="W439" i="7"/>
  <c r="T439" i="7"/>
  <c r="P439" i="7"/>
  <c r="Q439" i="7" s="1"/>
  <c r="M439" i="7"/>
  <c r="W438" i="7"/>
  <c r="T438" i="7"/>
  <c r="P438" i="7"/>
  <c r="Q438" i="7" s="1"/>
  <c r="M438" i="7"/>
  <c r="W437" i="7"/>
  <c r="T437" i="7"/>
  <c r="Y437" i="7" s="1"/>
  <c r="P437" i="7"/>
  <c r="Q437" i="7" s="1"/>
  <c r="M437" i="7"/>
  <c r="W436" i="7"/>
  <c r="T436" i="7"/>
  <c r="P436" i="7"/>
  <c r="Q436" i="7" s="1"/>
  <c r="M436" i="7"/>
  <c r="W435" i="7"/>
  <c r="T435" i="7"/>
  <c r="P435" i="7"/>
  <c r="Q435" i="7" s="1"/>
  <c r="M435" i="7"/>
  <c r="W434" i="7"/>
  <c r="T434" i="7"/>
  <c r="P434" i="7"/>
  <c r="Q434" i="7" s="1"/>
  <c r="M434" i="7"/>
  <c r="W433" i="7"/>
  <c r="T433" i="7"/>
  <c r="P433" i="7"/>
  <c r="Q433" i="7" s="1"/>
  <c r="M433" i="7"/>
  <c r="W432" i="7"/>
  <c r="T432" i="7"/>
  <c r="Y432" i="7" s="1"/>
  <c r="P432" i="7"/>
  <c r="Q432" i="7" s="1"/>
  <c r="M432" i="7"/>
  <c r="W431" i="7"/>
  <c r="T431" i="7"/>
  <c r="P431" i="7"/>
  <c r="Q431" i="7" s="1"/>
  <c r="M431" i="7"/>
  <c r="K431" i="7"/>
  <c r="W430" i="7"/>
  <c r="T430" i="7"/>
  <c r="P430" i="7"/>
  <c r="Q430" i="7" s="1"/>
  <c r="M430" i="7"/>
  <c r="K430" i="7"/>
  <c r="W429" i="7"/>
  <c r="T429" i="7"/>
  <c r="P429" i="7"/>
  <c r="Q429" i="7" s="1"/>
  <c r="M429" i="7"/>
  <c r="K429" i="7"/>
  <c r="W428" i="7"/>
  <c r="T428" i="7"/>
  <c r="P428" i="7"/>
  <c r="Q428" i="7" s="1"/>
  <c r="M428" i="7"/>
  <c r="K428" i="7"/>
  <c r="W427" i="7"/>
  <c r="T427" i="7"/>
  <c r="P427" i="7"/>
  <c r="Q427" i="7" s="1"/>
  <c r="M427" i="7"/>
  <c r="K427" i="7"/>
  <c r="W426" i="7"/>
  <c r="T426" i="7"/>
  <c r="P426" i="7"/>
  <c r="Q426" i="7" s="1"/>
  <c r="M426" i="7"/>
  <c r="K426" i="7"/>
  <c r="W425" i="7"/>
  <c r="T425" i="7"/>
  <c r="P425" i="7"/>
  <c r="Q425" i="7" s="1"/>
  <c r="M425" i="7"/>
  <c r="K425" i="7"/>
  <c r="W424" i="7"/>
  <c r="T424" i="7"/>
  <c r="P424" i="7"/>
  <c r="Q424" i="7" s="1"/>
  <c r="M424" i="7"/>
  <c r="K424" i="7"/>
  <c r="W423" i="7"/>
  <c r="T423" i="7"/>
  <c r="P423" i="7"/>
  <c r="Q423" i="7" s="1"/>
  <c r="W422" i="7"/>
  <c r="T422" i="7"/>
  <c r="P422" i="7"/>
  <c r="Q422" i="7" s="1"/>
  <c r="M422" i="7"/>
  <c r="W421" i="7"/>
  <c r="T421" i="7"/>
  <c r="P421" i="7"/>
  <c r="Q421" i="7" s="1"/>
  <c r="M421" i="7"/>
  <c r="W420" i="7"/>
  <c r="T420" i="7"/>
  <c r="P420" i="7"/>
  <c r="Q420" i="7" s="1"/>
  <c r="W419" i="7"/>
  <c r="T419" i="7"/>
  <c r="P419" i="7"/>
  <c r="Q419" i="7" s="1"/>
  <c r="M419" i="7"/>
  <c r="W418" i="7"/>
  <c r="T418" i="7"/>
  <c r="P418" i="7"/>
  <c r="Q418" i="7" s="1"/>
  <c r="M418" i="7"/>
  <c r="W417" i="7"/>
  <c r="T417" i="7"/>
  <c r="P417" i="7"/>
  <c r="Q417" i="7" s="1"/>
  <c r="M417" i="7"/>
  <c r="W416" i="7"/>
  <c r="T416" i="7"/>
  <c r="P416" i="7"/>
  <c r="Q416" i="7" s="1"/>
  <c r="M416" i="7"/>
  <c r="W415" i="7"/>
  <c r="T415" i="7"/>
  <c r="P415" i="7"/>
  <c r="Q415" i="7" s="1"/>
  <c r="W414" i="7"/>
  <c r="T414" i="7"/>
  <c r="P414" i="7"/>
  <c r="Q414" i="7" s="1"/>
  <c r="M414" i="7"/>
  <c r="W413" i="7"/>
  <c r="T413" i="7"/>
  <c r="P413" i="7"/>
  <c r="Q413" i="7" s="1"/>
  <c r="M413" i="7"/>
  <c r="W412" i="7"/>
  <c r="T412" i="7"/>
  <c r="P412" i="7"/>
  <c r="Q412" i="7" s="1"/>
  <c r="M412" i="7"/>
  <c r="W411" i="7"/>
  <c r="T411" i="7"/>
  <c r="P411" i="7"/>
  <c r="Q411" i="7" s="1"/>
  <c r="W410" i="7"/>
  <c r="T410" i="7"/>
  <c r="P410" i="7"/>
  <c r="Q410" i="7" s="1"/>
  <c r="W409" i="7"/>
  <c r="X409" i="7" s="1"/>
  <c r="T409" i="7"/>
  <c r="P409" i="7"/>
  <c r="Q409" i="7" s="1"/>
  <c r="M409" i="7"/>
  <c r="W408" i="7"/>
  <c r="T408" i="7"/>
  <c r="P408" i="7"/>
  <c r="Q408" i="7" s="1"/>
  <c r="M408" i="7"/>
  <c r="W407" i="7"/>
  <c r="T407" i="7"/>
  <c r="P407" i="7"/>
  <c r="Q407" i="7" s="1"/>
  <c r="M407" i="7"/>
  <c r="W406" i="7"/>
  <c r="T406" i="7"/>
  <c r="P406" i="7"/>
  <c r="Q406" i="7" s="1"/>
  <c r="M406" i="7"/>
  <c r="K406" i="7"/>
  <c r="W405" i="7"/>
  <c r="T405" i="7"/>
  <c r="P405" i="7"/>
  <c r="Q405" i="7" s="1"/>
  <c r="M405" i="7"/>
  <c r="W404" i="7"/>
  <c r="T404" i="7"/>
  <c r="P404" i="7"/>
  <c r="Q404" i="7" s="1"/>
  <c r="M404" i="7"/>
  <c r="W403" i="7"/>
  <c r="T403" i="7"/>
  <c r="AA403" i="7" s="1"/>
  <c r="P403" i="7"/>
  <c r="Q403" i="7" s="1"/>
  <c r="M403" i="7"/>
  <c r="W402" i="7"/>
  <c r="T402" i="7"/>
  <c r="X402" i="7" s="1"/>
  <c r="P402" i="7"/>
  <c r="Q402" i="7" s="1"/>
  <c r="M402" i="7"/>
  <c r="W401" i="7"/>
  <c r="T401" i="7"/>
  <c r="P401" i="7"/>
  <c r="Q401" i="7" s="1"/>
  <c r="M401" i="7"/>
  <c r="W400" i="7"/>
  <c r="T400" i="7"/>
  <c r="Y400" i="7" s="1"/>
  <c r="P400" i="7"/>
  <c r="Q400" i="7" s="1"/>
  <c r="M400" i="7"/>
  <c r="W399" i="7"/>
  <c r="T399" i="7"/>
  <c r="AA399" i="7" s="1"/>
  <c r="P399" i="7"/>
  <c r="Q399" i="7" s="1"/>
  <c r="M399" i="7"/>
  <c r="W398" i="7"/>
  <c r="T398" i="7"/>
  <c r="P398" i="7"/>
  <c r="Q398" i="7" s="1"/>
  <c r="M398" i="7"/>
  <c r="W397" i="7"/>
  <c r="T397" i="7"/>
  <c r="P397" i="7"/>
  <c r="Q397" i="7" s="1"/>
  <c r="M397" i="7"/>
  <c r="W396" i="7"/>
  <c r="T396" i="7"/>
  <c r="P396" i="7"/>
  <c r="Q396" i="7" s="1"/>
  <c r="W395" i="7"/>
  <c r="T395" i="7"/>
  <c r="P395" i="7"/>
  <c r="Q395" i="7" s="1"/>
  <c r="M395" i="7"/>
  <c r="W394" i="7"/>
  <c r="T394" i="7"/>
  <c r="P394" i="7"/>
  <c r="Q394" i="7" s="1"/>
  <c r="M394" i="7"/>
  <c r="W393" i="7"/>
  <c r="T393" i="7"/>
  <c r="P393" i="7"/>
  <c r="Q393" i="7" s="1"/>
  <c r="M393" i="7"/>
  <c r="W392" i="7"/>
  <c r="T392" i="7"/>
  <c r="P392" i="7"/>
  <c r="Q392" i="7" s="1"/>
  <c r="M392" i="7"/>
  <c r="W391" i="7"/>
  <c r="T391" i="7"/>
  <c r="P391" i="7"/>
  <c r="Q391" i="7" s="1"/>
  <c r="M391" i="7"/>
  <c r="W390" i="7"/>
  <c r="T390" i="7"/>
  <c r="P390" i="7"/>
  <c r="Q390" i="7" s="1"/>
  <c r="M390" i="7"/>
  <c r="W389" i="7"/>
  <c r="T389" i="7"/>
  <c r="P389" i="7"/>
  <c r="Q389" i="7" s="1"/>
  <c r="M389" i="7"/>
  <c r="W388" i="7"/>
  <c r="T388" i="7"/>
  <c r="P388" i="7"/>
  <c r="Q388" i="7" s="1"/>
  <c r="M388" i="7"/>
  <c r="W387" i="7"/>
  <c r="T387" i="7"/>
  <c r="P387" i="7"/>
  <c r="Q387" i="7" s="1"/>
  <c r="M387" i="7"/>
  <c r="W386" i="7"/>
  <c r="T386" i="7"/>
  <c r="P386" i="7"/>
  <c r="Q386" i="7" s="1"/>
  <c r="M386" i="7"/>
  <c r="W385" i="7"/>
  <c r="T385" i="7"/>
  <c r="P385" i="7"/>
  <c r="Q385" i="7" s="1"/>
  <c r="M385" i="7"/>
  <c r="W384" i="7"/>
  <c r="T384" i="7"/>
  <c r="P384" i="7"/>
  <c r="Q384" i="7" s="1"/>
  <c r="M384" i="7"/>
  <c r="W383" i="7"/>
  <c r="T383" i="7"/>
  <c r="P383" i="7"/>
  <c r="Q383" i="7" s="1"/>
  <c r="M383" i="7"/>
  <c r="W382" i="7"/>
  <c r="T382" i="7"/>
  <c r="P382" i="7"/>
  <c r="Q382" i="7" s="1"/>
  <c r="M382" i="7"/>
  <c r="W381" i="7"/>
  <c r="T381" i="7"/>
  <c r="P381" i="7"/>
  <c r="Q381" i="7" s="1"/>
  <c r="M381" i="7"/>
  <c r="W380" i="7"/>
  <c r="T380" i="7"/>
  <c r="P380" i="7"/>
  <c r="Q380" i="7" s="1"/>
  <c r="M380" i="7"/>
  <c r="W379" i="7"/>
  <c r="T379" i="7"/>
  <c r="P379" i="7"/>
  <c r="Q379" i="7" s="1"/>
  <c r="W378" i="7"/>
  <c r="T378" i="7"/>
  <c r="P378" i="7"/>
  <c r="Q378" i="7" s="1"/>
  <c r="W377" i="7"/>
  <c r="T377" i="7"/>
  <c r="P377" i="7"/>
  <c r="Q377" i="7" s="1"/>
  <c r="W376" i="7"/>
  <c r="T376" i="7"/>
  <c r="P376" i="7"/>
  <c r="Q376" i="7" s="1"/>
  <c r="W375" i="7"/>
  <c r="T375" i="7"/>
  <c r="P375" i="7"/>
  <c r="Q375" i="7" s="1"/>
  <c r="W374" i="7"/>
  <c r="T374" i="7"/>
  <c r="P374" i="7"/>
  <c r="Q374" i="7" s="1"/>
  <c r="W373" i="7"/>
  <c r="T373" i="7"/>
  <c r="P373" i="7"/>
  <c r="Q373" i="7" s="1"/>
  <c r="W372" i="7"/>
  <c r="T372" i="7"/>
  <c r="P372" i="7"/>
  <c r="Q372" i="7" s="1"/>
  <c r="W371" i="7"/>
  <c r="T371" i="7"/>
  <c r="P371" i="7"/>
  <c r="Q371" i="7" s="1"/>
  <c r="W370" i="7"/>
  <c r="T370" i="7"/>
  <c r="P370" i="7"/>
  <c r="Q370" i="7" s="1"/>
  <c r="W369" i="7"/>
  <c r="T369" i="7"/>
  <c r="P369" i="7"/>
  <c r="Q369" i="7" s="1"/>
  <c r="W368" i="7"/>
  <c r="T368" i="7"/>
  <c r="P368" i="7"/>
  <c r="Q368" i="7" s="1"/>
  <c r="M368" i="7"/>
  <c r="W367" i="7"/>
  <c r="T367" i="7"/>
  <c r="P367" i="7"/>
  <c r="Q367" i="7" s="1"/>
  <c r="M367" i="7"/>
  <c r="W366" i="7"/>
  <c r="T366" i="7"/>
  <c r="P366" i="7"/>
  <c r="Q366" i="7" s="1"/>
  <c r="M366" i="7"/>
  <c r="W365" i="7"/>
  <c r="T365" i="7"/>
  <c r="P365" i="7"/>
  <c r="Q365" i="7" s="1"/>
  <c r="M365" i="7"/>
  <c r="W364" i="7"/>
  <c r="T364" i="7"/>
  <c r="P364" i="7"/>
  <c r="Q364" i="7" s="1"/>
  <c r="M364" i="7"/>
  <c r="W363" i="7"/>
  <c r="T363" i="7"/>
  <c r="P363" i="7"/>
  <c r="Q363" i="7" s="1"/>
  <c r="M363" i="7"/>
  <c r="W362" i="7"/>
  <c r="T362" i="7"/>
  <c r="P362" i="7"/>
  <c r="Q362" i="7" s="1"/>
  <c r="M362" i="7"/>
  <c r="W361" i="7"/>
  <c r="T361" i="7"/>
  <c r="P361" i="7"/>
  <c r="Q361" i="7" s="1"/>
  <c r="M361" i="7"/>
  <c r="W360" i="7"/>
  <c r="T360" i="7"/>
  <c r="P360" i="7"/>
  <c r="Q360" i="7" s="1"/>
  <c r="M360" i="7"/>
  <c r="W359" i="7"/>
  <c r="T359" i="7"/>
  <c r="P359" i="7"/>
  <c r="Q359" i="7" s="1"/>
  <c r="M359" i="7"/>
  <c r="W358" i="7"/>
  <c r="T358" i="7"/>
  <c r="P358" i="7"/>
  <c r="Q358" i="7" s="1"/>
  <c r="M358" i="7"/>
  <c r="W357" i="7"/>
  <c r="T357" i="7"/>
  <c r="P357" i="7"/>
  <c r="Q357" i="7" s="1"/>
  <c r="M357" i="7"/>
  <c r="W356" i="7"/>
  <c r="T356" i="7"/>
  <c r="P356" i="7"/>
  <c r="Q356" i="7" s="1"/>
  <c r="M356" i="7"/>
  <c r="W355" i="7"/>
  <c r="T355" i="7"/>
  <c r="P355" i="7"/>
  <c r="Q355" i="7" s="1"/>
  <c r="M355" i="7"/>
  <c r="W354" i="7"/>
  <c r="T354" i="7"/>
  <c r="P354" i="7"/>
  <c r="Q354" i="7" s="1"/>
  <c r="M354" i="7"/>
  <c r="W353" i="7"/>
  <c r="T353" i="7"/>
  <c r="P353" i="7"/>
  <c r="Q353" i="7" s="1"/>
  <c r="M353" i="7"/>
  <c r="W352" i="7"/>
  <c r="T352" i="7"/>
  <c r="P352" i="7"/>
  <c r="Q352" i="7" s="1"/>
  <c r="M352" i="7"/>
  <c r="W351" i="7"/>
  <c r="T351" i="7"/>
  <c r="P351" i="7"/>
  <c r="Q351" i="7" s="1"/>
  <c r="M351" i="7"/>
  <c r="W350" i="7"/>
  <c r="T350" i="7"/>
  <c r="P350" i="7"/>
  <c r="Q350" i="7" s="1"/>
  <c r="M350" i="7"/>
  <c r="W349" i="7"/>
  <c r="T349" i="7"/>
  <c r="P349" i="7"/>
  <c r="Q349" i="7" s="1"/>
  <c r="M349" i="7"/>
  <c r="W348" i="7"/>
  <c r="T348" i="7"/>
  <c r="P348" i="7"/>
  <c r="Q348" i="7" s="1"/>
  <c r="M348" i="7"/>
  <c r="W346" i="7"/>
  <c r="T346" i="7"/>
  <c r="P346" i="7"/>
  <c r="Q346" i="7" s="1"/>
  <c r="M346" i="7"/>
  <c r="W345" i="7"/>
  <c r="T345" i="7"/>
  <c r="P345" i="7"/>
  <c r="Q345" i="7" s="1"/>
  <c r="M345" i="7"/>
  <c r="W344" i="7"/>
  <c r="T344" i="7"/>
  <c r="P344" i="7"/>
  <c r="Q344" i="7" s="1"/>
  <c r="M344" i="7"/>
  <c r="W343" i="7"/>
  <c r="T343" i="7"/>
  <c r="P343" i="7"/>
  <c r="Q343" i="7" s="1"/>
  <c r="M343" i="7"/>
  <c r="W342" i="7"/>
  <c r="T342" i="7"/>
  <c r="P342" i="7"/>
  <c r="Q342" i="7" s="1"/>
  <c r="M342" i="7"/>
  <c r="W341" i="7"/>
  <c r="T341" i="7"/>
  <c r="P341" i="7"/>
  <c r="Q341" i="7" s="1"/>
  <c r="M341" i="7"/>
  <c r="W340" i="7"/>
  <c r="T340" i="7"/>
  <c r="P340" i="7"/>
  <c r="Q340" i="7" s="1"/>
  <c r="M340" i="7"/>
  <c r="W339" i="7"/>
  <c r="T339" i="7"/>
  <c r="P339" i="7"/>
  <c r="Q339" i="7" s="1"/>
  <c r="M339" i="7"/>
  <c r="W338" i="7"/>
  <c r="T338" i="7"/>
  <c r="P338" i="7"/>
  <c r="Q338" i="7" s="1"/>
  <c r="W337" i="7"/>
  <c r="T337" i="7"/>
  <c r="P337" i="7"/>
  <c r="Q337" i="7" s="1"/>
  <c r="M337" i="7"/>
  <c r="W336" i="7"/>
  <c r="T336" i="7"/>
  <c r="P336" i="7"/>
  <c r="Q336" i="7" s="1"/>
  <c r="M336" i="7"/>
  <c r="W335" i="7"/>
  <c r="T335" i="7"/>
  <c r="P335" i="7"/>
  <c r="Q335" i="7" s="1"/>
  <c r="M335" i="7"/>
  <c r="W334" i="7"/>
  <c r="T334" i="7"/>
  <c r="P334" i="7"/>
  <c r="Q334" i="7" s="1"/>
  <c r="M334" i="7"/>
  <c r="W333" i="7"/>
  <c r="T333" i="7"/>
  <c r="P333" i="7"/>
  <c r="Q333" i="7" s="1"/>
  <c r="M333" i="7"/>
  <c r="W332" i="7"/>
  <c r="T332" i="7"/>
  <c r="P332" i="7"/>
  <c r="Q332" i="7" s="1"/>
  <c r="M332" i="7"/>
  <c r="W331" i="7"/>
  <c r="T331" i="7"/>
  <c r="P331" i="7"/>
  <c r="Q331" i="7" s="1"/>
  <c r="M331" i="7"/>
  <c r="W330" i="7"/>
  <c r="T330" i="7"/>
  <c r="P330" i="7"/>
  <c r="Q330" i="7" s="1"/>
  <c r="M330" i="7"/>
  <c r="W329" i="7"/>
  <c r="T329" i="7"/>
  <c r="Q329" i="7"/>
  <c r="M329" i="7"/>
  <c r="W328" i="7"/>
  <c r="T328" i="7"/>
  <c r="P328" i="7"/>
  <c r="Q328" i="7" s="1"/>
  <c r="M328" i="7"/>
  <c r="W327" i="7"/>
  <c r="T327" i="7"/>
  <c r="P327" i="7"/>
  <c r="Q327" i="7" s="1"/>
  <c r="M327" i="7"/>
  <c r="W326" i="7"/>
  <c r="T326" i="7"/>
  <c r="Q326" i="7"/>
  <c r="M326" i="7"/>
  <c r="W325" i="7"/>
  <c r="T325" i="7"/>
  <c r="P325" i="7"/>
  <c r="Q325" i="7" s="1"/>
  <c r="M325" i="7"/>
  <c r="W324" i="7"/>
  <c r="T324" i="7"/>
  <c r="P324" i="7"/>
  <c r="M324" i="7"/>
  <c r="W323" i="7"/>
  <c r="T323" i="7"/>
  <c r="P323" i="7"/>
  <c r="Q323" i="7" s="1"/>
  <c r="M323" i="7"/>
  <c r="W322" i="7"/>
  <c r="T322" i="7"/>
  <c r="P322" i="7"/>
  <c r="Q322" i="7" s="1"/>
  <c r="M322" i="7"/>
  <c r="W321" i="7"/>
  <c r="T321" i="7"/>
  <c r="P321" i="7"/>
  <c r="Q321" i="7" s="1"/>
  <c r="M321" i="7"/>
  <c r="W320" i="7"/>
  <c r="T320" i="7"/>
  <c r="P320" i="7"/>
  <c r="Q320" i="7" s="1"/>
  <c r="M320" i="7"/>
  <c r="W319" i="7"/>
  <c r="T319" i="7"/>
  <c r="P319" i="7"/>
  <c r="Q319" i="7" s="1"/>
  <c r="M319" i="7"/>
  <c r="W318" i="7"/>
  <c r="T318" i="7"/>
  <c r="P318" i="7"/>
  <c r="Q318" i="7" s="1"/>
  <c r="M318" i="7"/>
  <c r="W317" i="7"/>
  <c r="T317" i="7"/>
  <c r="P317" i="7"/>
  <c r="Q317" i="7" s="1"/>
  <c r="M317" i="7"/>
  <c r="W316" i="7"/>
  <c r="T316" i="7"/>
  <c r="P316" i="7"/>
  <c r="Q316" i="7" s="1"/>
  <c r="M316" i="7"/>
  <c r="W315" i="7"/>
  <c r="T315" i="7"/>
  <c r="P315" i="7"/>
  <c r="Q315" i="7" s="1"/>
  <c r="M315" i="7"/>
  <c r="W314" i="7"/>
  <c r="T314" i="7"/>
  <c r="P314" i="7"/>
  <c r="Q314" i="7" s="1"/>
  <c r="M314" i="7"/>
  <c r="W313" i="7"/>
  <c r="T313" i="7"/>
  <c r="P313" i="7"/>
  <c r="Q313" i="7" s="1"/>
  <c r="M313" i="7"/>
  <c r="W312" i="7"/>
  <c r="T312" i="7"/>
  <c r="AA312" i="7" s="1"/>
  <c r="P312" i="7"/>
  <c r="Q312" i="7" s="1"/>
  <c r="M312" i="7"/>
  <c r="W311" i="7"/>
  <c r="T311" i="7"/>
  <c r="P311" i="7"/>
  <c r="Q311" i="7" s="1"/>
  <c r="M311" i="7"/>
  <c r="W310" i="7"/>
  <c r="T310" i="7"/>
  <c r="P310" i="7"/>
  <c r="Q310" i="7" s="1"/>
  <c r="M310" i="7"/>
  <c r="W309" i="7"/>
  <c r="T309" i="7"/>
  <c r="P309" i="7"/>
  <c r="Q309" i="7" s="1"/>
  <c r="M309" i="7"/>
  <c r="W308" i="7"/>
  <c r="T308" i="7"/>
  <c r="P308" i="7"/>
  <c r="Q308" i="7" s="1"/>
  <c r="M308" i="7"/>
  <c r="W307" i="7"/>
  <c r="T307" i="7"/>
  <c r="P307" i="7"/>
  <c r="Q307" i="7" s="1"/>
  <c r="M307" i="7"/>
  <c r="W306" i="7"/>
  <c r="T306" i="7"/>
  <c r="P306" i="7"/>
  <c r="Q306" i="7" s="1"/>
  <c r="M306" i="7"/>
  <c r="W305" i="7"/>
  <c r="T305" i="7"/>
  <c r="P305" i="7"/>
  <c r="Q305" i="7" s="1"/>
  <c r="M305" i="7"/>
  <c r="W304" i="7"/>
  <c r="T304" i="7"/>
  <c r="P304" i="7"/>
  <c r="Q304" i="7" s="1"/>
  <c r="M304" i="7"/>
  <c r="W303" i="7"/>
  <c r="T303" i="7"/>
  <c r="P303" i="7"/>
  <c r="Q303" i="7" s="1"/>
  <c r="M303" i="7"/>
  <c r="W302" i="7"/>
  <c r="T302" i="7"/>
  <c r="P302" i="7"/>
  <c r="Q302" i="7" s="1"/>
  <c r="M302" i="7"/>
  <c r="W301" i="7"/>
  <c r="T301" i="7"/>
  <c r="P301" i="7"/>
  <c r="Q301" i="7" s="1"/>
  <c r="M301" i="7"/>
  <c r="W300" i="7"/>
  <c r="T300" i="7"/>
  <c r="P300" i="7"/>
  <c r="Q300" i="7" s="1"/>
  <c r="M300" i="7"/>
  <c r="W299" i="7"/>
  <c r="T299" i="7"/>
  <c r="P299" i="7"/>
  <c r="Q299" i="7" s="1"/>
  <c r="M299" i="7"/>
  <c r="W298" i="7"/>
  <c r="T298" i="7"/>
  <c r="P298" i="7"/>
  <c r="Q298" i="7" s="1"/>
  <c r="M298" i="7"/>
  <c r="W297" i="7"/>
  <c r="T297" i="7"/>
  <c r="P297" i="7"/>
  <c r="Q297" i="7" s="1"/>
  <c r="M297" i="7"/>
  <c r="W296" i="7"/>
  <c r="T296" i="7"/>
  <c r="P296" i="7"/>
  <c r="Q296" i="7" s="1"/>
  <c r="M296" i="7"/>
  <c r="W295" i="7"/>
  <c r="T295" i="7"/>
  <c r="P295" i="7"/>
  <c r="Q295" i="7" s="1"/>
  <c r="M295" i="7"/>
  <c r="W294" i="7"/>
  <c r="T294" i="7"/>
  <c r="P294" i="7"/>
  <c r="Q294" i="7" s="1"/>
  <c r="M294" i="7"/>
  <c r="W293" i="7"/>
  <c r="T293" i="7"/>
  <c r="P293" i="7"/>
  <c r="Q293" i="7" s="1"/>
  <c r="M293" i="7"/>
  <c r="W292" i="7"/>
  <c r="T292" i="7"/>
  <c r="P292" i="7"/>
  <c r="Q292" i="7" s="1"/>
  <c r="M292" i="7"/>
  <c r="W291" i="7"/>
  <c r="T291" i="7"/>
  <c r="P291" i="7"/>
  <c r="Q291" i="7" s="1"/>
  <c r="M291" i="7"/>
  <c r="W290" i="7"/>
  <c r="T290" i="7"/>
  <c r="P290" i="7"/>
  <c r="Q290" i="7" s="1"/>
  <c r="M290" i="7"/>
  <c r="W289" i="7"/>
  <c r="T289" i="7"/>
  <c r="P289" i="7"/>
  <c r="Q289" i="7" s="1"/>
  <c r="M289" i="7"/>
  <c r="W288" i="7"/>
  <c r="T288" i="7"/>
  <c r="P288" i="7"/>
  <c r="Q288" i="7" s="1"/>
  <c r="M288" i="7"/>
  <c r="W287" i="7"/>
  <c r="T287" i="7"/>
  <c r="P287" i="7"/>
  <c r="Q287" i="7" s="1"/>
  <c r="M287" i="7"/>
  <c r="W286" i="7"/>
  <c r="T286" i="7"/>
  <c r="Q286" i="7"/>
  <c r="M286" i="7"/>
  <c r="W285" i="7"/>
  <c r="T285" i="7"/>
  <c r="P285" i="7"/>
  <c r="Q285" i="7" s="1"/>
  <c r="M285" i="7"/>
  <c r="W284" i="7"/>
  <c r="T284" i="7"/>
  <c r="P284" i="7"/>
  <c r="Q284" i="7" s="1"/>
  <c r="M284" i="7"/>
  <c r="W283" i="7"/>
  <c r="T283" i="7"/>
  <c r="P283" i="7"/>
  <c r="Q283" i="7" s="1"/>
  <c r="M283" i="7"/>
  <c r="W282" i="7"/>
  <c r="T282" i="7"/>
  <c r="P282" i="7"/>
  <c r="Q282" i="7" s="1"/>
  <c r="M282" i="7"/>
  <c r="W281" i="7"/>
  <c r="T281" i="7"/>
  <c r="Q281" i="7"/>
  <c r="M281" i="7"/>
  <c r="W280" i="7"/>
  <c r="T280" i="7"/>
  <c r="P280" i="7"/>
  <c r="Q280" i="7" s="1"/>
  <c r="M280" i="7"/>
  <c r="W279" i="7"/>
  <c r="T279" i="7"/>
  <c r="P279" i="7"/>
  <c r="Q279" i="7" s="1"/>
  <c r="M279" i="7"/>
  <c r="W278" i="7"/>
  <c r="T278" i="7"/>
  <c r="P278" i="7"/>
  <c r="Q278" i="7" s="1"/>
  <c r="M278" i="7"/>
  <c r="W277" i="7"/>
  <c r="X277" i="7" s="1"/>
  <c r="T277" i="7"/>
  <c r="P277" i="7"/>
  <c r="Q277" i="7" s="1"/>
  <c r="M277" i="7"/>
  <c r="W276" i="7"/>
  <c r="T276" i="7"/>
  <c r="P276" i="7"/>
  <c r="Q276" i="7" s="1"/>
  <c r="M276" i="7"/>
  <c r="W275" i="7"/>
  <c r="T275" i="7"/>
  <c r="P275" i="7"/>
  <c r="Q275" i="7" s="1"/>
  <c r="W274" i="7"/>
  <c r="T274" i="7"/>
  <c r="P274" i="7"/>
  <c r="Q274" i="7" s="1"/>
  <c r="M274" i="7"/>
  <c r="W273" i="7"/>
  <c r="T273" i="7"/>
  <c r="P273" i="7"/>
  <c r="Q273" i="7" s="1"/>
  <c r="M273" i="7"/>
  <c r="W272" i="7"/>
  <c r="T272" i="7"/>
  <c r="P272" i="7"/>
  <c r="Q272" i="7" s="1"/>
  <c r="M272" i="7"/>
  <c r="W271" i="7"/>
  <c r="T271" i="7"/>
  <c r="P271" i="7"/>
  <c r="Q271" i="7" s="1"/>
  <c r="M271" i="7"/>
  <c r="W270" i="7"/>
  <c r="T270" i="7"/>
  <c r="Y270" i="7" s="1"/>
  <c r="P270" i="7"/>
  <c r="Q270" i="7" s="1"/>
  <c r="M270" i="7"/>
  <c r="W269" i="7"/>
  <c r="T269" i="7"/>
  <c r="Q269" i="7"/>
  <c r="M269" i="7"/>
  <c r="W268" i="7"/>
  <c r="T268" i="7"/>
  <c r="P268" i="7"/>
  <c r="Q268" i="7" s="1"/>
  <c r="M268" i="7"/>
  <c r="W267" i="7"/>
  <c r="T267" i="7"/>
  <c r="P267" i="7"/>
  <c r="Q267" i="7" s="1"/>
  <c r="M267" i="7"/>
  <c r="W266" i="7"/>
  <c r="T266" i="7"/>
  <c r="P266" i="7"/>
  <c r="Q266" i="7" s="1"/>
  <c r="M266" i="7"/>
  <c r="W265" i="7"/>
  <c r="T265" i="7"/>
  <c r="P265" i="7"/>
  <c r="Q265" i="7" s="1"/>
  <c r="M265" i="7"/>
  <c r="W264" i="7"/>
  <c r="T264" i="7"/>
  <c r="P264" i="7"/>
  <c r="Q264" i="7" s="1"/>
  <c r="M264" i="7"/>
  <c r="W263" i="7"/>
  <c r="T263" i="7"/>
  <c r="P263" i="7"/>
  <c r="Q263" i="7" s="1"/>
  <c r="M263" i="7"/>
  <c r="W262" i="7"/>
  <c r="T262" i="7"/>
  <c r="P262" i="7"/>
  <c r="Q262" i="7" s="1"/>
  <c r="M262" i="7"/>
  <c r="W261" i="7"/>
  <c r="T261" i="7"/>
  <c r="P261" i="7"/>
  <c r="Q261" i="7" s="1"/>
  <c r="M261" i="7"/>
  <c r="W260" i="7"/>
  <c r="T260" i="7"/>
  <c r="P260" i="7"/>
  <c r="Q260" i="7" s="1"/>
  <c r="M260" i="7"/>
  <c r="W259" i="7"/>
  <c r="T259" i="7"/>
  <c r="P259" i="7"/>
  <c r="Q259" i="7" s="1"/>
  <c r="M259" i="7"/>
  <c r="W258" i="7"/>
  <c r="T258" i="7"/>
  <c r="P258" i="7"/>
  <c r="Q258" i="7" s="1"/>
  <c r="M258" i="7"/>
  <c r="W257" i="7"/>
  <c r="T257" i="7"/>
  <c r="P257" i="7"/>
  <c r="Q257" i="7" s="1"/>
  <c r="M257" i="7"/>
  <c r="W256" i="7"/>
  <c r="T256" i="7"/>
  <c r="P256" i="7"/>
  <c r="Q256" i="7" s="1"/>
  <c r="M256" i="7"/>
  <c r="W255" i="7"/>
  <c r="T255" i="7"/>
  <c r="P255" i="7"/>
  <c r="Q255" i="7" s="1"/>
  <c r="M255" i="7"/>
  <c r="W254" i="7"/>
  <c r="T254" i="7"/>
  <c r="P254" i="7"/>
  <c r="Q254" i="7" s="1"/>
  <c r="M254" i="7"/>
  <c r="W253" i="7"/>
  <c r="T253" i="7"/>
  <c r="P253" i="7"/>
  <c r="Q253" i="7" s="1"/>
  <c r="M253" i="7"/>
  <c r="W252" i="7"/>
  <c r="T252" i="7"/>
  <c r="P252" i="7"/>
  <c r="Q252" i="7" s="1"/>
  <c r="M252" i="7"/>
  <c r="W251" i="7"/>
  <c r="T251" i="7"/>
  <c r="P251" i="7"/>
  <c r="Q251" i="7" s="1"/>
  <c r="W250" i="7"/>
  <c r="T250" i="7"/>
  <c r="P250" i="7"/>
  <c r="Q250" i="7" s="1"/>
  <c r="M250" i="7"/>
  <c r="W249" i="7"/>
  <c r="T249" i="7"/>
  <c r="P249" i="7"/>
  <c r="Q249" i="7" s="1"/>
  <c r="M249" i="7"/>
  <c r="W248" i="7"/>
  <c r="T248" i="7"/>
  <c r="P248" i="7"/>
  <c r="Q248" i="7" s="1"/>
  <c r="M248" i="7"/>
  <c r="W247" i="7"/>
  <c r="T247" i="7"/>
  <c r="P247" i="7"/>
  <c r="Q247" i="7" s="1"/>
  <c r="W246" i="7"/>
  <c r="T246" i="7"/>
  <c r="P246" i="7"/>
  <c r="Q246" i="7" s="1"/>
  <c r="W245" i="7"/>
  <c r="T245" i="7"/>
  <c r="P245" i="7"/>
  <c r="Q245" i="7" s="1"/>
  <c r="M245" i="7"/>
  <c r="W244" i="7"/>
  <c r="T244" i="7"/>
  <c r="P244" i="7"/>
  <c r="Q244" i="7" s="1"/>
  <c r="M244" i="7"/>
  <c r="W243" i="7"/>
  <c r="T243" i="7"/>
  <c r="P243" i="7"/>
  <c r="Q243" i="7" s="1"/>
  <c r="W242" i="7"/>
  <c r="T242" i="7"/>
  <c r="P242" i="7"/>
  <c r="Q242" i="7" s="1"/>
  <c r="M242" i="7"/>
  <c r="K242" i="7"/>
  <c r="W241" i="7"/>
  <c r="T241" i="7"/>
  <c r="P241" i="7"/>
  <c r="Q241" i="7" s="1"/>
  <c r="M241" i="7"/>
  <c r="W240" i="7"/>
  <c r="T240" i="7"/>
  <c r="P240" i="7"/>
  <c r="Q240" i="7" s="1"/>
  <c r="M240" i="7"/>
  <c r="K240" i="7"/>
  <c r="W239" i="7"/>
  <c r="T239" i="7"/>
  <c r="P239" i="7"/>
  <c r="Q239" i="7" s="1"/>
  <c r="M239" i="7"/>
  <c r="W238" i="7"/>
  <c r="T238" i="7"/>
  <c r="P238" i="7"/>
  <c r="Q238" i="7" s="1"/>
  <c r="M238" i="7"/>
  <c r="W237" i="7"/>
  <c r="T237" i="7"/>
  <c r="P237" i="7"/>
  <c r="Q237" i="7" s="1"/>
  <c r="W236" i="7"/>
  <c r="T236" i="7"/>
  <c r="P236" i="7"/>
  <c r="Q236" i="7" s="1"/>
  <c r="M236" i="7"/>
  <c r="W235" i="7"/>
  <c r="T235" i="7"/>
  <c r="P235" i="7"/>
  <c r="Q235" i="7" s="1"/>
  <c r="M235" i="7"/>
  <c r="W234" i="7"/>
  <c r="T234" i="7"/>
  <c r="P234" i="7"/>
  <c r="Q234" i="7" s="1"/>
  <c r="M234" i="7"/>
  <c r="W233" i="7"/>
  <c r="T233" i="7"/>
  <c r="P233" i="7"/>
  <c r="Q233" i="7" s="1"/>
  <c r="M233" i="7"/>
  <c r="W232" i="7"/>
  <c r="T232" i="7"/>
  <c r="P232" i="7"/>
  <c r="Q232" i="7" s="1"/>
  <c r="W231" i="7"/>
  <c r="T231" i="7"/>
  <c r="P231" i="7"/>
  <c r="Q231" i="7" s="1"/>
  <c r="M231" i="7"/>
  <c r="W230" i="7"/>
  <c r="T230" i="7"/>
  <c r="P230" i="7"/>
  <c r="Q230" i="7" s="1"/>
  <c r="M230" i="7"/>
  <c r="W229" i="7"/>
  <c r="T229" i="7"/>
  <c r="P229" i="7"/>
  <c r="Q229" i="7" s="1"/>
  <c r="M229" i="7"/>
  <c r="W228" i="7"/>
  <c r="T228" i="7"/>
  <c r="P228" i="7"/>
  <c r="Q228" i="7" s="1"/>
  <c r="M228" i="7"/>
  <c r="W227" i="7"/>
  <c r="T227" i="7"/>
  <c r="P227" i="7"/>
  <c r="Q227" i="7" s="1"/>
  <c r="M227" i="7"/>
  <c r="W226" i="7"/>
  <c r="T226" i="7"/>
  <c r="P226" i="7"/>
  <c r="Q226" i="7" s="1"/>
  <c r="M226" i="7"/>
  <c r="W225" i="7"/>
  <c r="T225" i="7"/>
  <c r="P225" i="7"/>
  <c r="Q225" i="7" s="1"/>
  <c r="M225" i="7"/>
  <c r="W224" i="7"/>
  <c r="T224" i="7"/>
  <c r="P224" i="7"/>
  <c r="Q224" i="7" s="1"/>
  <c r="M224" i="7"/>
  <c r="W223" i="7"/>
  <c r="T223" i="7"/>
  <c r="P223" i="7"/>
  <c r="Q223" i="7" s="1"/>
  <c r="M223" i="7"/>
  <c r="W222" i="7"/>
  <c r="T222" i="7"/>
  <c r="P222" i="7"/>
  <c r="Q222" i="7" s="1"/>
  <c r="M222" i="7"/>
  <c r="W221" i="7"/>
  <c r="T221" i="7"/>
  <c r="P221" i="7"/>
  <c r="Q221" i="7" s="1"/>
  <c r="M221" i="7"/>
  <c r="W220" i="7"/>
  <c r="T220" i="7"/>
  <c r="P220" i="7"/>
  <c r="Q220" i="7" s="1"/>
  <c r="M220" i="7"/>
  <c r="W219" i="7"/>
  <c r="T219" i="7"/>
  <c r="P219" i="7"/>
  <c r="Q219" i="7" s="1"/>
  <c r="M219" i="7"/>
  <c r="W218" i="7"/>
  <c r="T218" i="7"/>
  <c r="P218" i="7"/>
  <c r="Q218" i="7" s="1"/>
  <c r="M218" i="7"/>
  <c r="W217" i="7"/>
  <c r="T217" i="7"/>
  <c r="P217" i="7"/>
  <c r="Q217" i="7" s="1"/>
  <c r="M217" i="7"/>
  <c r="W216" i="7"/>
  <c r="T216" i="7"/>
  <c r="P216" i="7"/>
  <c r="Q216" i="7" s="1"/>
  <c r="M216" i="7"/>
  <c r="W215" i="7"/>
  <c r="T215" i="7"/>
  <c r="P215" i="7"/>
  <c r="Q215" i="7" s="1"/>
  <c r="M215" i="7"/>
  <c r="W214" i="7"/>
  <c r="T214" i="7"/>
  <c r="P214" i="7"/>
  <c r="Q214" i="7" s="1"/>
  <c r="M214" i="7"/>
  <c r="W213" i="7"/>
  <c r="T213" i="7"/>
  <c r="P213" i="7"/>
  <c r="Q213" i="7" s="1"/>
  <c r="W212" i="7"/>
  <c r="T212" i="7"/>
  <c r="P212" i="7"/>
  <c r="Q212" i="7" s="1"/>
  <c r="M212" i="7"/>
  <c r="W211" i="7"/>
  <c r="T211" i="7"/>
  <c r="P211" i="7"/>
  <c r="Q211" i="7" s="1"/>
  <c r="M211" i="7"/>
  <c r="K211" i="7"/>
  <c r="W210" i="7"/>
  <c r="T210" i="7"/>
  <c r="P210" i="7"/>
  <c r="Q210" i="7" s="1"/>
  <c r="M210" i="7"/>
  <c r="K210" i="7"/>
  <c r="W209" i="7"/>
  <c r="T209" i="7"/>
  <c r="P209" i="7"/>
  <c r="Q209" i="7" s="1"/>
  <c r="M209" i="7"/>
  <c r="W208" i="7"/>
  <c r="T208" i="7"/>
  <c r="P208" i="7"/>
  <c r="Q208" i="7" s="1"/>
  <c r="M208" i="7"/>
  <c r="K208" i="7"/>
  <c r="W207" i="7"/>
  <c r="T207" i="7"/>
  <c r="P207" i="7"/>
  <c r="Q207" i="7" s="1"/>
  <c r="M207" i="7"/>
  <c r="W206" i="7"/>
  <c r="T206" i="7"/>
  <c r="P206" i="7"/>
  <c r="Q206" i="7" s="1"/>
  <c r="M206" i="7"/>
  <c r="W205" i="7"/>
  <c r="T205" i="7"/>
  <c r="P205" i="7"/>
  <c r="Q205" i="7" s="1"/>
  <c r="M205" i="7"/>
  <c r="W204" i="7"/>
  <c r="T204" i="7"/>
  <c r="P204" i="7"/>
  <c r="Q204" i="7" s="1"/>
  <c r="M204" i="7"/>
  <c r="W203" i="7"/>
  <c r="T203" i="7"/>
  <c r="P203" i="7"/>
  <c r="Q203" i="7" s="1"/>
  <c r="M203" i="7"/>
  <c r="W202" i="7"/>
  <c r="T202" i="7"/>
  <c r="P202" i="7"/>
  <c r="Q202" i="7" s="1"/>
  <c r="W201" i="7"/>
  <c r="T201" i="7"/>
  <c r="P201" i="7"/>
  <c r="Q201" i="7" s="1"/>
  <c r="M201" i="7"/>
  <c r="W200" i="7"/>
  <c r="T200" i="7"/>
  <c r="P200" i="7"/>
  <c r="Q200" i="7" s="1"/>
  <c r="M200" i="7"/>
  <c r="K200" i="7"/>
  <c r="W199" i="7"/>
  <c r="T199" i="7"/>
  <c r="P199" i="7"/>
  <c r="Q199" i="7" s="1"/>
  <c r="M199" i="7"/>
  <c r="W198" i="7"/>
  <c r="T198" i="7"/>
  <c r="P198" i="7"/>
  <c r="Q198" i="7" s="1"/>
  <c r="M198" i="7"/>
  <c r="W197" i="7"/>
  <c r="T197" i="7"/>
  <c r="P197" i="7"/>
  <c r="Q197" i="7" s="1"/>
  <c r="M197" i="7"/>
  <c r="W196" i="7"/>
  <c r="T196" i="7"/>
  <c r="P196" i="7"/>
  <c r="Q196" i="7" s="1"/>
  <c r="M196" i="7"/>
  <c r="W195" i="7"/>
  <c r="T195" i="7"/>
  <c r="P195" i="7"/>
  <c r="Q195" i="7" s="1"/>
  <c r="M195" i="7"/>
  <c r="W194" i="7"/>
  <c r="T194" i="7"/>
  <c r="P194" i="7"/>
  <c r="Q194" i="7" s="1"/>
  <c r="M194" i="7"/>
  <c r="W193" i="7"/>
  <c r="T193" i="7"/>
  <c r="P193" i="7"/>
  <c r="Q193" i="7" s="1"/>
  <c r="M193" i="7"/>
  <c r="W192" i="7"/>
  <c r="T192" i="7"/>
  <c r="P192" i="7"/>
  <c r="Q192" i="7" s="1"/>
  <c r="M192" i="7"/>
  <c r="W191" i="7"/>
  <c r="T191" i="7"/>
  <c r="P191" i="7"/>
  <c r="Q191" i="7" s="1"/>
  <c r="W190" i="7"/>
  <c r="T190" i="7"/>
  <c r="P190" i="7"/>
  <c r="Q190" i="7" s="1"/>
  <c r="W189" i="7"/>
  <c r="T189" i="7"/>
  <c r="P189" i="7"/>
  <c r="Q189" i="7" s="1"/>
  <c r="W188" i="7"/>
  <c r="T188" i="7"/>
  <c r="P188" i="7"/>
  <c r="Q188" i="7" s="1"/>
  <c r="M188" i="7"/>
  <c r="W187" i="7"/>
  <c r="T187" i="7"/>
  <c r="P187" i="7"/>
  <c r="Q187" i="7" s="1"/>
  <c r="M187" i="7"/>
  <c r="W186" i="7"/>
  <c r="T186" i="7"/>
  <c r="P186" i="7"/>
  <c r="Q186" i="7" s="1"/>
  <c r="M186" i="7"/>
  <c r="W185" i="7"/>
  <c r="T185" i="7"/>
  <c r="P185" i="7"/>
  <c r="Q185" i="7" s="1"/>
  <c r="M185" i="7"/>
  <c r="W184" i="7"/>
  <c r="T184" i="7"/>
  <c r="P184" i="7"/>
  <c r="Q184" i="7" s="1"/>
  <c r="M184" i="7"/>
  <c r="W183" i="7"/>
  <c r="T183" i="7"/>
  <c r="P183" i="7"/>
  <c r="Q183" i="7" s="1"/>
  <c r="M183" i="7"/>
  <c r="W182" i="7"/>
  <c r="T182" i="7"/>
  <c r="P182" i="7"/>
  <c r="Q182" i="7" s="1"/>
  <c r="M182" i="7"/>
  <c r="W181" i="7"/>
  <c r="T181" i="7"/>
  <c r="P181" i="7"/>
  <c r="Q181" i="7" s="1"/>
  <c r="M181" i="7"/>
  <c r="W180" i="7"/>
  <c r="Y180" i="7" s="1"/>
  <c r="T180" i="7"/>
  <c r="P180" i="7"/>
  <c r="Q180" i="7" s="1"/>
  <c r="M180" i="7"/>
  <c r="W179" i="7"/>
  <c r="AA179" i="7" s="1"/>
  <c r="T179" i="7"/>
  <c r="P179" i="7"/>
  <c r="Q179" i="7" s="1"/>
  <c r="M179" i="7"/>
  <c r="W178" i="7"/>
  <c r="T178" i="7"/>
  <c r="P178" i="7"/>
  <c r="Q178" i="7" s="1"/>
  <c r="M178" i="7"/>
  <c r="W177" i="7"/>
  <c r="T177" i="7"/>
  <c r="P177" i="7"/>
  <c r="Q177" i="7" s="1"/>
  <c r="M177" i="7"/>
  <c r="W176" i="7"/>
  <c r="T176" i="7"/>
  <c r="P176" i="7"/>
  <c r="Q176" i="7" s="1"/>
  <c r="M176" i="7"/>
  <c r="W175" i="7"/>
  <c r="T175" i="7"/>
  <c r="P175" i="7"/>
  <c r="Q175" i="7" s="1"/>
  <c r="M175" i="7"/>
  <c r="W174" i="7"/>
  <c r="T174" i="7"/>
  <c r="P174" i="7"/>
  <c r="Q174" i="7" s="1"/>
  <c r="M174" i="7"/>
  <c r="W173" i="7"/>
  <c r="AA173" i="7" s="1"/>
  <c r="T173" i="7"/>
  <c r="P173" i="7"/>
  <c r="Q173" i="7" s="1"/>
  <c r="M173" i="7"/>
  <c r="W172" i="7"/>
  <c r="T172" i="7"/>
  <c r="P172" i="7"/>
  <c r="Q172" i="7" s="1"/>
  <c r="M172" i="7"/>
  <c r="W171" i="7"/>
  <c r="T171" i="7"/>
  <c r="P171" i="7"/>
  <c r="Q171" i="7" s="1"/>
  <c r="M171" i="7"/>
  <c r="W170" i="7"/>
  <c r="T170" i="7"/>
  <c r="P170" i="7"/>
  <c r="Q170" i="7" s="1"/>
  <c r="M170" i="7"/>
  <c r="W169" i="7"/>
  <c r="T169" i="7"/>
  <c r="P169" i="7"/>
  <c r="Q169" i="7" s="1"/>
  <c r="M169" i="7"/>
  <c r="W168" i="7"/>
  <c r="T168" i="7"/>
  <c r="P168" i="7"/>
  <c r="Q168" i="7" s="1"/>
  <c r="M168" i="7"/>
  <c r="W167" i="7"/>
  <c r="T167" i="7"/>
  <c r="P167" i="7"/>
  <c r="Q167" i="7" s="1"/>
  <c r="M167" i="7"/>
  <c r="W166" i="7"/>
  <c r="T166" i="7"/>
  <c r="P166" i="7"/>
  <c r="Q166" i="7" s="1"/>
  <c r="M166" i="7"/>
  <c r="W165" i="7"/>
  <c r="T165" i="7"/>
  <c r="P165" i="7"/>
  <c r="Q165" i="7" s="1"/>
  <c r="M165" i="7"/>
  <c r="W164" i="7"/>
  <c r="T164" i="7"/>
  <c r="P164" i="7"/>
  <c r="Q164" i="7" s="1"/>
  <c r="M164" i="7"/>
  <c r="W163" i="7"/>
  <c r="T163" i="7"/>
  <c r="P163" i="7"/>
  <c r="Q163" i="7" s="1"/>
  <c r="M163" i="7"/>
  <c r="W162" i="7"/>
  <c r="T162" i="7"/>
  <c r="P162" i="7"/>
  <c r="Q162" i="7" s="1"/>
  <c r="M162" i="7"/>
  <c r="W161" i="7"/>
  <c r="T161" i="7"/>
  <c r="P161" i="7"/>
  <c r="Q161" i="7" s="1"/>
  <c r="M161" i="7"/>
  <c r="W160" i="7"/>
  <c r="T160" i="7"/>
  <c r="P160" i="7"/>
  <c r="Q160" i="7" s="1"/>
  <c r="M160" i="7"/>
  <c r="W159" i="7"/>
  <c r="T159" i="7"/>
  <c r="P159" i="7"/>
  <c r="Q159" i="7" s="1"/>
  <c r="M159" i="7"/>
  <c r="W158" i="7"/>
  <c r="T158" i="7"/>
  <c r="P158" i="7"/>
  <c r="Q158" i="7" s="1"/>
  <c r="W157" i="7"/>
  <c r="T157" i="7"/>
  <c r="P157" i="7"/>
  <c r="Q157" i="7" s="1"/>
  <c r="M157" i="7"/>
  <c r="W156" i="7"/>
  <c r="T156" i="7"/>
  <c r="P156" i="7"/>
  <c r="Q156" i="7" s="1"/>
  <c r="M156" i="7"/>
  <c r="W155" i="7"/>
  <c r="T155" i="7"/>
  <c r="P155" i="7"/>
  <c r="Q155" i="7" s="1"/>
  <c r="M155" i="7"/>
  <c r="W154" i="7"/>
  <c r="T154" i="7"/>
  <c r="P154" i="7"/>
  <c r="Q154" i="7" s="1"/>
  <c r="M154" i="7"/>
  <c r="W153" i="7"/>
  <c r="T153" i="7"/>
  <c r="P153" i="7"/>
  <c r="Q153" i="7" s="1"/>
  <c r="M153" i="7"/>
  <c r="W152" i="7"/>
  <c r="T152" i="7"/>
  <c r="P152" i="7"/>
  <c r="Q152" i="7" s="1"/>
  <c r="M152" i="7"/>
  <c r="W151" i="7"/>
  <c r="T151" i="7"/>
  <c r="P151" i="7"/>
  <c r="Q151" i="7" s="1"/>
  <c r="M151" i="7"/>
  <c r="W150" i="7"/>
  <c r="T150" i="7"/>
  <c r="P150" i="7"/>
  <c r="Q150" i="7" s="1"/>
  <c r="M150" i="7"/>
  <c r="W149" i="7"/>
  <c r="T149" i="7"/>
  <c r="P149" i="7"/>
  <c r="Q149" i="7" s="1"/>
  <c r="M149" i="7"/>
  <c r="W148" i="7"/>
  <c r="T148" i="7"/>
  <c r="P148" i="7"/>
  <c r="Q148" i="7" s="1"/>
  <c r="M148" i="7"/>
  <c r="W147" i="7"/>
  <c r="T147" i="7"/>
  <c r="P147" i="7"/>
  <c r="Q147" i="7" s="1"/>
  <c r="M147" i="7"/>
  <c r="W146" i="7"/>
  <c r="T146" i="7"/>
  <c r="P146" i="7"/>
  <c r="Q146" i="7" s="1"/>
  <c r="M146" i="7"/>
  <c r="W145" i="7"/>
  <c r="T145" i="7"/>
  <c r="P145" i="7"/>
  <c r="Q145" i="7" s="1"/>
  <c r="M145" i="7"/>
  <c r="W144" i="7"/>
  <c r="T144" i="7"/>
  <c r="P144" i="7"/>
  <c r="Q144" i="7" s="1"/>
  <c r="M144" i="7"/>
  <c r="W143" i="7"/>
  <c r="T143" i="7"/>
  <c r="P143" i="7"/>
  <c r="Q143" i="7" s="1"/>
  <c r="M143" i="7"/>
  <c r="W142" i="7"/>
  <c r="T142" i="7"/>
  <c r="P142" i="7"/>
  <c r="Q142" i="7" s="1"/>
  <c r="M142" i="7"/>
  <c r="W141" i="7"/>
  <c r="T141" i="7"/>
  <c r="P141" i="7"/>
  <c r="Q141" i="7" s="1"/>
  <c r="M141" i="7"/>
  <c r="W140" i="7"/>
  <c r="T140" i="7"/>
  <c r="P140" i="7"/>
  <c r="Q140" i="7" s="1"/>
  <c r="M140" i="7"/>
  <c r="W139" i="7"/>
  <c r="T139" i="7"/>
  <c r="P139" i="7"/>
  <c r="Q139" i="7" s="1"/>
  <c r="M139" i="7"/>
  <c r="W138" i="7"/>
  <c r="T138" i="7"/>
  <c r="P138" i="7"/>
  <c r="Q138" i="7" s="1"/>
  <c r="M138" i="7"/>
  <c r="W137" i="7"/>
  <c r="T137" i="7"/>
  <c r="P137" i="7"/>
  <c r="Q137" i="7" s="1"/>
  <c r="M137" i="7"/>
  <c r="W136" i="7"/>
  <c r="T136" i="7"/>
  <c r="P136" i="7"/>
  <c r="Q136" i="7" s="1"/>
  <c r="M136" i="7"/>
  <c r="W135" i="7"/>
  <c r="T135" i="7"/>
  <c r="P135" i="7"/>
  <c r="Q135" i="7" s="1"/>
  <c r="M135" i="7"/>
  <c r="W134" i="7"/>
  <c r="T134" i="7"/>
  <c r="P134" i="7"/>
  <c r="Q134" i="7" s="1"/>
  <c r="M134" i="7"/>
  <c r="W133" i="7"/>
  <c r="T133" i="7"/>
  <c r="P133" i="7"/>
  <c r="Q133" i="7" s="1"/>
  <c r="M133" i="7"/>
  <c r="W132" i="7"/>
  <c r="T132" i="7"/>
  <c r="P132" i="7"/>
  <c r="Q132" i="7" s="1"/>
  <c r="M132" i="7"/>
  <c r="W131" i="7"/>
  <c r="T131" i="7"/>
  <c r="P131" i="7"/>
  <c r="Q131" i="7" s="1"/>
  <c r="M131" i="7"/>
  <c r="W130" i="7"/>
  <c r="T130" i="7"/>
  <c r="P130" i="7"/>
  <c r="Q130" i="7" s="1"/>
  <c r="M130" i="7"/>
  <c r="W129" i="7"/>
  <c r="T129" i="7"/>
  <c r="P129" i="7"/>
  <c r="Q129" i="7" s="1"/>
  <c r="M129" i="7"/>
  <c r="W128" i="7"/>
  <c r="T128" i="7"/>
  <c r="P128" i="7"/>
  <c r="Q128" i="7" s="1"/>
  <c r="M128" i="7"/>
  <c r="W127" i="7"/>
  <c r="T127" i="7"/>
  <c r="P127" i="7"/>
  <c r="Q127" i="7" s="1"/>
  <c r="M127" i="7"/>
  <c r="W126" i="7"/>
  <c r="T126" i="7"/>
  <c r="P126" i="7"/>
  <c r="Q126" i="7" s="1"/>
  <c r="M126" i="7"/>
  <c r="W125" i="7"/>
  <c r="T125" i="7"/>
  <c r="P125" i="7"/>
  <c r="Q125" i="7" s="1"/>
  <c r="M125" i="7"/>
  <c r="W124" i="7"/>
  <c r="T124" i="7"/>
  <c r="P124" i="7"/>
  <c r="Q124" i="7" s="1"/>
  <c r="W123" i="7"/>
  <c r="T123" i="7"/>
  <c r="P123" i="7"/>
  <c r="Q123" i="7" s="1"/>
  <c r="M123" i="7"/>
  <c r="W122" i="7"/>
  <c r="T122" i="7"/>
  <c r="P122" i="7"/>
  <c r="Q122" i="7" s="1"/>
  <c r="W121" i="7"/>
  <c r="T121" i="7"/>
  <c r="P121" i="7"/>
  <c r="Q121" i="7" s="1"/>
  <c r="M121" i="7"/>
  <c r="W120" i="7"/>
  <c r="T120" i="7"/>
  <c r="P120" i="7"/>
  <c r="Q120" i="7" s="1"/>
  <c r="M120" i="7"/>
  <c r="W119" i="7"/>
  <c r="T119" i="7"/>
  <c r="P119" i="7"/>
  <c r="Q119" i="7" s="1"/>
  <c r="M119" i="7"/>
  <c r="W118" i="7"/>
  <c r="T118" i="7"/>
  <c r="P118" i="7"/>
  <c r="Q118" i="7" s="1"/>
  <c r="M118" i="7"/>
  <c r="W117" i="7"/>
  <c r="T117" i="7"/>
  <c r="P117" i="7"/>
  <c r="Q117" i="7" s="1"/>
  <c r="M117" i="7"/>
  <c r="W116" i="7"/>
  <c r="T116" i="7"/>
  <c r="P116" i="7"/>
  <c r="Q116" i="7" s="1"/>
  <c r="M116" i="7"/>
  <c r="W115" i="7"/>
  <c r="T115" i="7"/>
  <c r="P115" i="7"/>
  <c r="Q115" i="7" s="1"/>
  <c r="M115" i="7"/>
  <c r="W114" i="7"/>
  <c r="T114" i="7"/>
  <c r="P114" i="7"/>
  <c r="Q114" i="7" s="1"/>
  <c r="M114" i="7"/>
  <c r="W113" i="7"/>
  <c r="T113" i="7"/>
  <c r="P113" i="7"/>
  <c r="Q113" i="7" s="1"/>
  <c r="W112" i="7"/>
  <c r="T112" i="7"/>
  <c r="P112" i="7"/>
  <c r="Q112" i="7" s="1"/>
  <c r="W111" i="7"/>
  <c r="T111" i="7"/>
  <c r="P111" i="7"/>
  <c r="Q111" i="7" s="1"/>
  <c r="W110" i="7"/>
  <c r="T110" i="7"/>
  <c r="P110" i="7"/>
  <c r="Q110" i="7" s="1"/>
  <c r="M110" i="7"/>
  <c r="W109" i="7"/>
  <c r="X109" i="7" s="1"/>
  <c r="T109" i="7"/>
  <c r="P109" i="7"/>
  <c r="Q109" i="7" s="1"/>
  <c r="W108" i="7"/>
  <c r="T108" i="7"/>
  <c r="P108" i="7"/>
  <c r="Q108" i="7" s="1"/>
  <c r="W107" i="7"/>
  <c r="T107" i="7"/>
  <c r="P107" i="7"/>
  <c r="Q107" i="7" s="1"/>
  <c r="W106" i="7"/>
  <c r="T106" i="7"/>
  <c r="P106" i="7"/>
  <c r="Q106" i="7" s="1"/>
  <c r="W105" i="7"/>
  <c r="T105" i="7"/>
  <c r="P105" i="7"/>
  <c r="Q105" i="7" s="1"/>
  <c r="W104" i="7"/>
  <c r="T104" i="7"/>
  <c r="P104" i="7"/>
  <c r="Q104" i="7" s="1"/>
  <c r="M104" i="7"/>
  <c r="W103" i="7"/>
  <c r="T103" i="7"/>
  <c r="P103" i="7"/>
  <c r="Q103" i="7" s="1"/>
  <c r="M103" i="7"/>
  <c r="W102" i="7"/>
  <c r="T102" i="7"/>
  <c r="P102" i="7"/>
  <c r="Q102" i="7" s="1"/>
  <c r="M102" i="7"/>
  <c r="W101" i="7"/>
  <c r="T101" i="7"/>
  <c r="P101" i="7"/>
  <c r="Q101" i="7" s="1"/>
  <c r="M101" i="7"/>
  <c r="W100" i="7"/>
  <c r="T100" i="7"/>
  <c r="P100" i="7"/>
  <c r="Q100" i="7" s="1"/>
  <c r="M100" i="7"/>
  <c r="W99" i="7"/>
  <c r="T99" i="7"/>
  <c r="P99" i="7"/>
  <c r="Q99" i="7" s="1"/>
  <c r="M99" i="7"/>
  <c r="W98" i="7"/>
  <c r="T98" i="7"/>
  <c r="P98" i="7"/>
  <c r="Q98" i="7" s="1"/>
  <c r="W97" i="7"/>
  <c r="T97" i="7"/>
  <c r="P97" i="7"/>
  <c r="Q97" i="7" s="1"/>
  <c r="W96" i="7"/>
  <c r="T96" i="7"/>
  <c r="P96" i="7"/>
  <c r="Q96" i="7" s="1"/>
  <c r="W95" i="7"/>
  <c r="T95" i="7"/>
  <c r="P95" i="7"/>
  <c r="Q95" i="7" s="1"/>
  <c r="M95" i="7"/>
  <c r="W94" i="7"/>
  <c r="T94" i="7"/>
  <c r="P94" i="7"/>
  <c r="Q94" i="7" s="1"/>
  <c r="M94" i="7"/>
  <c r="W93" i="7"/>
  <c r="T93" i="7"/>
  <c r="P93" i="7"/>
  <c r="Q93" i="7" s="1"/>
  <c r="M93" i="7"/>
  <c r="W92" i="7"/>
  <c r="T92" i="7"/>
  <c r="P92" i="7"/>
  <c r="Q92" i="7" s="1"/>
  <c r="M92" i="7"/>
  <c r="W91" i="7"/>
  <c r="T91" i="7"/>
  <c r="P91" i="7"/>
  <c r="Q91" i="7" s="1"/>
  <c r="M91" i="7"/>
  <c r="W90" i="7"/>
  <c r="T90" i="7"/>
  <c r="P90" i="7"/>
  <c r="Q90" i="7" s="1"/>
  <c r="M90" i="7"/>
  <c r="W89" i="7"/>
  <c r="X89" i="7" s="1"/>
  <c r="T89" i="7"/>
  <c r="P89" i="7"/>
  <c r="Q89" i="7" s="1"/>
  <c r="M89" i="7"/>
  <c r="W88" i="7"/>
  <c r="T88" i="7"/>
  <c r="P88" i="7"/>
  <c r="Q88" i="7" s="1"/>
  <c r="M88" i="7"/>
  <c r="W87" i="7"/>
  <c r="T87" i="7"/>
  <c r="P87" i="7"/>
  <c r="Q87" i="7" s="1"/>
  <c r="M87" i="7"/>
  <c r="W86" i="7"/>
  <c r="T86" i="7"/>
  <c r="P86" i="7"/>
  <c r="Q86" i="7" s="1"/>
  <c r="M86" i="7"/>
  <c r="W85" i="7"/>
  <c r="T85" i="7"/>
  <c r="P85" i="7"/>
  <c r="Q85" i="7" s="1"/>
  <c r="M85" i="7"/>
  <c r="W84" i="7"/>
  <c r="Y84" i="7" s="1"/>
  <c r="T84" i="7"/>
  <c r="P84" i="7"/>
  <c r="Q84" i="7" s="1"/>
  <c r="M84" i="7"/>
  <c r="W83" i="7"/>
  <c r="T83" i="7"/>
  <c r="P83" i="7"/>
  <c r="Q83" i="7" s="1"/>
  <c r="M83" i="7"/>
  <c r="W82" i="7"/>
  <c r="X82" i="7" s="1"/>
  <c r="T82" i="7"/>
  <c r="P82" i="7"/>
  <c r="Q82" i="7" s="1"/>
  <c r="M82" i="7"/>
  <c r="W81" i="7"/>
  <c r="T81" i="7"/>
  <c r="P81" i="7"/>
  <c r="Q81" i="7" s="1"/>
  <c r="M81" i="7"/>
  <c r="W80" i="7"/>
  <c r="T80" i="7"/>
  <c r="P80" i="7"/>
  <c r="Q80" i="7" s="1"/>
  <c r="M80" i="7"/>
  <c r="W79" i="7"/>
  <c r="T79" i="7"/>
  <c r="P79" i="7"/>
  <c r="Q79" i="7" s="1"/>
  <c r="M79" i="7"/>
  <c r="W78" i="7"/>
  <c r="T78" i="7"/>
  <c r="P78" i="7"/>
  <c r="Q78" i="7" s="1"/>
  <c r="M78" i="7"/>
  <c r="W77" i="7"/>
  <c r="T77" i="7"/>
  <c r="P77" i="7"/>
  <c r="Q77" i="7" s="1"/>
  <c r="M77" i="7"/>
  <c r="W76" i="7"/>
  <c r="T76" i="7"/>
  <c r="P76" i="7"/>
  <c r="Q76" i="7" s="1"/>
  <c r="M76" i="7"/>
  <c r="W75" i="7"/>
  <c r="T75" i="7"/>
  <c r="P75" i="7"/>
  <c r="Q75" i="7" s="1"/>
  <c r="M75" i="7"/>
  <c r="W74" i="7"/>
  <c r="T74" i="7"/>
  <c r="P74" i="7"/>
  <c r="Q74" i="7" s="1"/>
  <c r="M74" i="7"/>
  <c r="W73" i="7"/>
  <c r="T73" i="7"/>
  <c r="P73" i="7"/>
  <c r="Q73" i="7" s="1"/>
  <c r="M73" i="7"/>
  <c r="W72" i="7"/>
  <c r="T72" i="7"/>
  <c r="P72" i="7"/>
  <c r="Q72" i="7" s="1"/>
  <c r="M72" i="7"/>
  <c r="W71" i="7"/>
  <c r="T71" i="7"/>
  <c r="P71" i="7"/>
  <c r="Q71" i="7" s="1"/>
  <c r="M71" i="7"/>
  <c r="W70" i="7"/>
  <c r="T70" i="7"/>
  <c r="P70" i="7"/>
  <c r="Q70" i="7" s="1"/>
  <c r="M70" i="7"/>
  <c r="W69" i="7"/>
  <c r="T69" i="7"/>
  <c r="P69" i="7"/>
  <c r="Q69" i="7" s="1"/>
  <c r="M69" i="7"/>
  <c r="W68" i="7"/>
  <c r="T68" i="7"/>
  <c r="P68" i="7"/>
  <c r="Q68" i="7" s="1"/>
  <c r="M68" i="7"/>
  <c r="W67" i="7"/>
  <c r="T67" i="7"/>
  <c r="P67" i="7"/>
  <c r="Q67" i="7" s="1"/>
  <c r="M67" i="7"/>
  <c r="W66" i="7"/>
  <c r="T66" i="7"/>
  <c r="P66" i="7"/>
  <c r="Q66" i="7" s="1"/>
  <c r="M66" i="7"/>
  <c r="W65" i="7"/>
  <c r="T65" i="7"/>
  <c r="P65" i="7"/>
  <c r="Q65" i="7" s="1"/>
  <c r="M65" i="7"/>
  <c r="W64" i="7"/>
  <c r="T64" i="7"/>
  <c r="P64" i="7"/>
  <c r="Q64" i="7" s="1"/>
  <c r="M64" i="7"/>
  <c r="W63" i="7"/>
  <c r="T63" i="7"/>
  <c r="P63" i="7"/>
  <c r="Q63" i="7" s="1"/>
  <c r="M63" i="7"/>
  <c r="W62" i="7"/>
  <c r="T62" i="7"/>
  <c r="P62" i="7"/>
  <c r="Q62" i="7" s="1"/>
  <c r="M62" i="7"/>
  <c r="W61" i="7"/>
  <c r="T61" i="7"/>
  <c r="P61" i="7"/>
  <c r="Q61" i="7" s="1"/>
  <c r="M61" i="7"/>
  <c r="W60" i="7"/>
  <c r="T60" i="7"/>
  <c r="P60" i="7"/>
  <c r="Q60" i="7" s="1"/>
  <c r="M60" i="7"/>
  <c r="W59" i="7"/>
  <c r="T59" i="7"/>
  <c r="P59" i="7"/>
  <c r="Q59" i="7" s="1"/>
  <c r="M59" i="7"/>
  <c r="W58" i="7"/>
  <c r="T58" i="7"/>
  <c r="P58" i="7"/>
  <c r="Q58" i="7" s="1"/>
  <c r="M58" i="7"/>
  <c r="W57" i="7"/>
  <c r="T57" i="7"/>
  <c r="P57" i="7"/>
  <c r="Q57" i="7" s="1"/>
  <c r="M57" i="7"/>
  <c r="W56" i="7"/>
  <c r="T56" i="7"/>
  <c r="P56" i="7"/>
  <c r="Q56" i="7" s="1"/>
  <c r="M56" i="7"/>
  <c r="W55" i="7"/>
  <c r="T55" i="7"/>
  <c r="P55" i="7"/>
  <c r="Q55" i="7" s="1"/>
  <c r="M55" i="7"/>
  <c r="W54" i="7"/>
  <c r="T54" i="7"/>
  <c r="P54" i="7"/>
  <c r="Q54" i="7" s="1"/>
  <c r="M54" i="7"/>
  <c r="W53" i="7"/>
  <c r="T53" i="7"/>
  <c r="P53" i="7"/>
  <c r="Q53" i="7" s="1"/>
  <c r="M53" i="7"/>
  <c r="W52" i="7"/>
  <c r="T52" i="7"/>
  <c r="P52" i="7"/>
  <c r="Q52" i="7" s="1"/>
  <c r="M52" i="7"/>
  <c r="W51" i="7"/>
  <c r="T51" i="7"/>
  <c r="P51" i="7"/>
  <c r="Q51" i="7" s="1"/>
  <c r="M51" i="7"/>
  <c r="W50" i="7"/>
  <c r="T50" i="7"/>
  <c r="P50" i="7"/>
  <c r="Q50" i="7" s="1"/>
  <c r="M50" i="7"/>
  <c r="W49" i="7"/>
  <c r="T49" i="7"/>
  <c r="P49" i="7"/>
  <c r="Q49" i="7" s="1"/>
  <c r="M49" i="7"/>
  <c r="W48" i="7"/>
  <c r="T48" i="7"/>
  <c r="P48" i="7"/>
  <c r="Q48" i="7" s="1"/>
  <c r="M48" i="7"/>
  <c r="W47" i="7"/>
  <c r="T47" i="7"/>
  <c r="P47" i="7"/>
  <c r="Q47" i="7" s="1"/>
  <c r="M47" i="7"/>
  <c r="W46" i="7"/>
  <c r="T46" i="7"/>
  <c r="P46" i="7"/>
  <c r="Q46" i="7" s="1"/>
  <c r="M46" i="7"/>
  <c r="W45" i="7"/>
  <c r="T45" i="7"/>
  <c r="P45" i="7"/>
  <c r="Q45" i="7" s="1"/>
  <c r="M45" i="7"/>
  <c r="W44" i="7"/>
  <c r="T44" i="7"/>
  <c r="P44" i="7"/>
  <c r="Q44" i="7" s="1"/>
  <c r="W43" i="7"/>
  <c r="T43" i="7"/>
  <c r="P43" i="7"/>
  <c r="Q43" i="7" s="1"/>
  <c r="M43" i="7"/>
  <c r="W42" i="7"/>
  <c r="T42" i="7"/>
  <c r="P42" i="7"/>
  <c r="Q42" i="7" s="1"/>
  <c r="M42" i="7"/>
  <c r="W41" i="7"/>
  <c r="T41" i="7"/>
  <c r="P41" i="7"/>
  <c r="Q41" i="7" s="1"/>
  <c r="M41" i="7"/>
  <c r="W40" i="7"/>
  <c r="T40" i="7"/>
  <c r="P40" i="7"/>
  <c r="Q40" i="7" s="1"/>
  <c r="M40" i="7"/>
  <c r="W39" i="7"/>
  <c r="T39" i="7"/>
  <c r="P39" i="7"/>
  <c r="Q39" i="7" s="1"/>
  <c r="M39" i="7"/>
  <c r="W38" i="7"/>
  <c r="T38" i="7"/>
  <c r="P38" i="7"/>
  <c r="Q38" i="7" s="1"/>
  <c r="W37" i="7"/>
  <c r="T37" i="7"/>
  <c r="P37" i="7"/>
  <c r="Q37" i="7" s="1"/>
  <c r="W36" i="7"/>
  <c r="T36" i="7"/>
  <c r="P36" i="7"/>
  <c r="Q36" i="7" s="1"/>
  <c r="M36" i="7"/>
  <c r="W35" i="7"/>
  <c r="T35" i="7"/>
  <c r="P35" i="7"/>
  <c r="Q35" i="7" s="1"/>
  <c r="W34" i="7"/>
  <c r="T34" i="7"/>
  <c r="P34" i="7"/>
  <c r="Q34" i="7" s="1"/>
  <c r="W33" i="7"/>
  <c r="T33" i="7"/>
  <c r="P33" i="7"/>
  <c r="Q33" i="7" s="1"/>
  <c r="M33" i="7"/>
  <c r="W32" i="7"/>
  <c r="T32" i="7"/>
  <c r="P32" i="7"/>
  <c r="Q32" i="7" s="1"/>
  <c r="W31" i="7"/>
  <c r="T31" i="7"/>
  <c r="P31" i="7"/>
  <c r="Q31" i="7" s="1"/>
  <c r="W30" i="7"/>
  <c r="T30" i="7"/>
  <c r="P30" i="7"/>
  <c r="Q30" i="7" s="1"/>
  <c r="W29" i="7"/>
  <c r="T29" i="7"/>
  <c r="P29" i="7"/>
  <c r="Q29" i="7" s="1"/>
  <c r="W28" i="7"/>
  <c r="T28" i="7"/>
  <c r="P28" i="7"/>
  <c r="Q28" i="7" s="1"/>
  <c r="W27" i="7"/>
  <c r="T27" i="7"/>
  <c r="P27" i="7"/>
  <c r="Q27" i="7" s="1"/>
  <c r="W26" i="7"/>
  <c r="T26" i="7"/>
  <c r="P26" i="7"/>
  <c r="Q26" i="7" s="1"/>
  <c r="W25" i="7"/>
  <c r="T25" i="7"/>
  <c r="P25" i="7"/>
  <c r="Q25" i="7" s="1"/>
  <c r="M25" i="7"/>
  <c r="W24" i="7"/>
  <c r="T24" i="7"/>
  <c r="P24" i="7"/>
  <c r="Q24" i="7" s="1"/>
  <c r="M24" i="7"/>
  <c r="W23" i="7"/>
  <c r="T23" i="7"/>
  <c r="P23" i="7"/>
  <c r="Q23" i="7" s="1"/>
  <c r="M23" i="7"/>
  <c r="W22" i="7"/>
  <c r="T22" i="7"/>
  <c r="P22" i="7"/>
  <c r="Q22" i="7" s="1"/>
  <c r="M22" i="7"/>
  <c r="K22" i="7"/>
  <c r="W21" i="7"/>
  <c r="Y21" i="7" s="1"/>
  <c r="T21" i="7"/>
  <c r="P21" i="7"/>
  <c r="Q21" i="7" s="1"/>
  <c r="M21" i="7"/>
  <c r="W20" i="7"/>
  <c r="T20" i="7"/>
  <c r="P20" i="7"/>
  <c r="Q20" i="7" s="1"/>
  <c r="M20" i="7"/>
  <c r="W19" i="7"/>
  <c r="T19" i="7"/>
  <c r="P19" i="7"/>
  <c r="Q19" i="7" s="1"/>
  <c r="M19" i="7"/>
  <c r="W18" i="7"/>
  <c r="T18" i="7"/>
  <c r="P18" i="7"/>
  <c r="Q18" i="7" s="1"/>
  <c r="M18" i="7"/>
  <c r="W17" i="7"/>
  <c r="T17" i="7"/>
  <c r="P17" i="7"/>
  <c r="Q17" i="7" s="1"/>
  <c r="M17" i="7"/>
  <c r="W16" i="7"/>
  <c r="T16" i="7"/>
  <c r="P16" i="7"/>
  <c r="Q16" i="7" s="1"/>
  <c r="M16" i="7"/>
  <c r="W15" i="7"/>
  <c r="T15" i="7"/>
  <c r="P15" i="7"/>
  <c r="Q15" i="7" s="1"/>
  <c r="W14" i="7"/>
  <c r="T14" i="7"/>
  <c r="P14" i="7"/>
  <c r="Q14" i="7" s="1"/>
  <c r="M14" i="7"/>
  <c r="W13" i="7"/>
  <c r="T13" i="7"/>
  <c r="P13" i="7"/>
  <c r="Q13" i="7" s="1"/>
  <c r="M13" i="7"/>
  <c r="W12" i="7"/>
  <c r="T12" i="7"/>
  <c r="P12" i="7"/>
  <c r="Q12" i="7" s="1"/>
  <c r="M12" i="7"/>
  <c r="W11" i="7"/>
  <c r="T11" i="7"/>
  <c r="P11" i="7"/>
  <c r="Q11" i="7" s="1"/>
  <c r="M11" i="7"/>
  <c r="W10" i="7"/>
  <c r="T10" i="7"/>
  <c r="P10" i="7"/>
  <c r="Q10" i="7" s="1"/>
  <c r="M10" i="7"/>
  <c r="W9" i="7"/>
  <c r="T9" i="7"/>
  <c r="P9" i="7"/>
  <c r="Q9" i="7" s="1"/>
  <c r="M9" i="7"/>
  <c r="W8" i="7"/>
  <c r="T8" i="7"/>
  <c r="P8" i="7"/>
  <c r="Q8" i="7" s="1"/>
  <c r="M8" i="7"/>
  <c r="W7" i="7"/>
  <c r="T7" i="7"/>
  <c r="P7" i="7"/>
  <c r="Q7" i="7" s="1"/>
  <c r="M7" i="7"/>
  <c r="W6" i="7"/>
  <c r="T6" i="7"/>
  <c r="P6" i="7"/>
  <c r="Q6" i="7" s="1"/>
  <c r="M6" i="7"/>
  <c r="W5" i="7"/>
  <c r="T5" i="7"/>
  <c r="P5" i="7"/>
  <c r="Q5" i="7" s="1"/>
  <c r="M5" i="7"/>
  <c r="W4" i="7"/>
  <c r="T4" i="7"/>
  <c r="P4" i="7"/>
  <c r="Q4" i="7" s="1"/>
  <c r="M4" i="7"/>
  <c r="W3" i="7"/>
  <c r="T3" i="7"/>
  <c r="P3" i="7"/>
  <c r="Q3" i="7" s="1"/>
  <c r="M3" i="7"/>
  <c r="T547" i="1"/>
  <c r="W547" i="1"/>
  <c r="E209" i="3"/>
  <c r="E208" i="3"/>
  <c r="E207" i="3"/>
  <c r="E206" i="3"/>
  <c r="E205" i="3"/>
  <c r="E204" i="3"/>
  <c r="E203" i="3"/>
  <c r="E202" i="3"/>
  <c r="E201" i="3"/>
  <c r="E200" i="3"/>
  <c r="E199" i="3"/>
  <c r="E198" i="3"/>
  <c r="T546" i="1"/>
  <c r="W546" i="1"/>
  <c r="T545" i="1"/>
  <c r="W545" i="1"/>
  <c r="T544" i="1"/>
  <c r="W544" i="1"/>
  <c r="T543" i="1"/>
  <c r="W543" i="1"/>
  <c r="T542" i="1"/>
  <c r="W542" i="1"/>
  <c r="T541" i="1"/>
  <c r="W541" i="1"/>
  <c r="T540" i="1"/>
  <c r="W540" i="1"/>
  <c r="T539" i="1"/>
  <c r="W539" i="1"/>
  <c r="T538" i="1"/>
  <c r="W538" i="1"/>
  <c r="T537" i="1"/>
  <c r="W537" i="1"/>
  <c r="T536" i="1"/>
  <c r="W536" i="1"/>
  <c r="T535" i="1"/>
  <c r="W535" i="1"/>
  <c r="P533" i="1"/>
  <c r="Q533" i="1" s="1"/>
  <c r="T533" i="1"/>
  <c r="W533" i="1"/>
  <c r="P532" i="1"/>
  <c r="Q532" i="1" s="1"/>
  <c r="T532" i="1"/>
  <c r="W532" i="1"/>
  <c r="P531" i="1"/>
  <c r="Q531" i="1" s="1"/>
  <c r="T531" i="1"/>
  <c r="W531" i="1"/>
  <c r="P530" i="1"/>
  <c r="Q530" i="1" s="1"/>
  <c r="T530" i="1"/>
  <c r="W530" i="1"/>
  <c r="P529" i="1"/>
  <c r="Q529" i="1" s="1"/>
  <c r="T529" i="1"/>
  <c r="W529" i="1"/>
  <c r="P528" i="1"/>
  <c r="Q528" i="1" s="1"/>
  <c r="T528" i="1"/>
  <c r="W528" i="1"/>
  <c r="P527" i="1"/>
  <c r="Q527" i="1" s="1"/>
  <c r="T527" i="1"/>
  <c r="W527" i="1"/>
  <c r="P526" i="1"/>
  <c r="Q526" i="1" s="1"/>
  <c r="T526" i="1"/>
  <c r="W526" i="1"/>
  <c r="P525" i="1"/>
  <c r="Q525" i="1" s="1"/>
  <c r="T525" i="1"/>
  <c r="W525" i="1"/>
  <c r="E197" i="3"/>
  <c r="E196" i="3"/>
  <c r="E195" i="3"/>
  <c r="P499" i="1"/>
  <c r="Q499" i="1" s="1"/>
  <c r="P500" i="1"/>
  <c r="Q500" i="1" s="1"/>
  <c r="P501" i="1"/>
  <c r="Q501" i="1" s="1"/>
  <c r="P502" i="1"/>
  <c r="Q502" i="1" s="1"/>
  <c r="P503" i="1"/>
  <c r="Q503" i="1" s="1"/>
  <c r="P504" i="1"/>
  <c r="Q504" i="1" s="1"/>
  <c r="P505" i="1"/>
  <c r="Q505" i="1" s="1"/>
  <c r="P506" i="1"/>
  <c r="Q506" i="1" s="1"/>
  <c r="P507" i="1"/>
  <c r="Q507" i="1" s="1"/>
  <c r="P508" i="1"/>
  <c r="Q508" i="1" s="1"/>
  <c r="P509" i="1"/>
  <c r="Q509" i="1" s="1"/>
  <c r="P510" i="1"/>
  <c r="Q510" i="1" s="1"/>
  <c r="P511" i="1"/>
  <c r="Q511" i="1" s="1"/>
  <c r="P512" i="1"/>
  <c r="Q512" i="1" s="1"/>
  <c r="P513" i="1"/>
  <c r="Q513" i="1" s="1"/>
  <c r="P514" i="1"/>
  <c r="Q514" i="1" s="1"/>
  <c r="P515" i="1"/>
  <c r="Q515" i="1" s="1"/>
  <c r="P516" i="1"/>
  <c r="Q516" i="1" s="1"/>
  <c r="P517" i="1"/>
  <c r="Q517" i="1" s="1"/>
  <c r="P518" i="1"/>
  <c r="Q518" i="1" s="1"/>
  <c r="P519" i="1"/>
  <c r="Q519" i="1" s="1"/>
  <c r="P520" i="1"/>
  <c r="Q520" i="1" s="1"/>
  <c r="P521" i="1"/>
  <c r="Q521" i="1" s="1"/>
  <c r="P523" i="1"/>
  <c r="Q523" i="1" s="1"/>
  <c r="P524" i="1"/>
  <c r="Q524" i="1" s="1"/>
  <c r="T524" i="1"/>
  <c r="W524" i="1"/>
  <c r="T523" i="1"/>
  <c r="W523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1" i="1"/>
  <c r="W521" i="1"/>
  <c r="E171" i="3"/>
  <c r="E170" i="3"/>
  <c r="E169" i="3"/>
  <c r="E168" i="3"/>
  <c r="E167" i="3"/>
  <c r="E166" i="3"/>
  <c r="E165" i="3"/>
  <c r="E164" i="3"/>
  <c r="T520" i="1"/>
  <c r="W520" i="1"/>
  <c r="T519" i="1"/>
  <c r="W519" i="1"/>
  <c r="T518" i="1"/>
  <c r="W518" i="1"/>
  <c r="T517" i="1"/>
  <c r="W517" i="1"/>
  <c r="T516" i="1"/>
  <c r="W516" i="1"/>
  <c r="T515" i="1"/>
  <c r="W515" i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T513" i="1"/>
  <c r="W513" i="1"/>
  <c r="T512" i="1"/>
  <c r="W512" i="1"/>
  <c r="T511" i="1"/>
  <c r="W511" i="1"/>
  <c r="T510" i="1"/>
  <c r="W510" i="1"/>
  <c r="T509" i="1"/>
  <c r="W509" i="1"/>
  <c r="T508" i="1"/>
  <c r="W508" i="1"/>
  <c r="T507" i="1"/>
  <c r="W507" i="1"/>
  <c r="T506" i="1"/>
  <c r="W506" i="1"/>
  <c r="T505" i="1"/>
  <c r="W505" i="1"/>
  <c r="T504" i="1"/>
  <c r="W504" i="1"/>
  <c r="T503" i="1"/>
  <c r="W503" i="1"/>
  <c r="T502" i="1"/>
  <c r="W502" i="1"/>
  <c r="T501" i="1"/>
  <c r="W501" i="1"/>
  <c r="T500" i="1"/>
  <c r="W500" i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2" i="1"/>
  <c r="T453" i="1"/>
  <c r="T454" i="1"/>
  <c r="T455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2" i="1"/>
  <c r="Q452" i="1" s="1"/>
  <c r="P453" i="1"/>
  <c r="Q453" i="1" s="1"/>
  <c r="P454" i="1"/>
  <c r="Q454" i="1" s="1"/>
  <c r="P455" i="1"/>
  <c r="Q455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5" i="1"/>
  <c r="W454" i="1"/>
  <c r="W453" i="1"/>
  <c r="W452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79" i="4"/>
  <c r="K399" i="7" s="1"/>
  <c r="B377" i="4"/>
  <c r="B378" i="4"/>
  <c r="B376" i="4"/>
  <c r="B375" i="4"/>
  <c r="K333" i="7" s="1"/>
  <c r="B374" i="4"/>
  <c r="B373" i="4"/>
  <c r="K326" i="7" s="1"/>
  <c r="B372" i="4"/>
  <c r="K323" i="7" s="1"/>
  <c r="B370" i="4"/>
  <c r="K317" i="7" s="1"/>
  <c r="B371" i="4"/>
  <c r="B369" i="4"/>
  <c r="B368" i="4"/>
  <c r="K290" i="7" s="1"/>
  <c r="B367" i="4"/>
  <c r="K260" i="7" s="1"/>
  <c r="B366" i="4"/>
  <c r="B361" i="4"/>
  <c r="K244" i="7" s="1"/>
  <c r="B362" i="4"/>
  <c r="K245" i="7" s="1"/>
  <c r="B363" i="4"/>
  <c r="K246" i="7" s="1"/>
  <c r="B364" i="4"/>
  <c r="K247" i="7" s="1"/>
  <c r="B365" i="4"/>
  <c r="K248" i="7" s="1"/>
  <c r="B360" i="4"/>
  <c r="K237" i="7" s="1"/>
  <c r="B359" i="4"/>
  <c r="K234" i="7" s="1"/>
  <c r="B358" i="4"/>
  <c r="K232" i="7" s="1"/>
  <c r="B357" i="4"/>
  <c r="K226" i="7" s="1"/>
  <c r="B356" i="4"/>
  <c r="K216" i="7" s="1"/>
  <c r="B355" i="4"/>
  <c r="B353" i="4"/>
  <c r="B354" i="4"/>
  <c r="B352" i="4"/>
  <c r="K182" i="7" s="1"/>
  <c r="B351" i="4"/>
  <c r="K178" i="7" s="1"/>
  <c r="B350" i="4"/>
  <c r="K176" i="7" s="1"/>
  <c r="B349" i="4"/>
  <c r="B348" i="4"/>
  <c r="B347" i="4"/>
  <c r="K121" i="7" s="1"/>
  <c r="B345" i="4"/>
  <c r="B346" i="4"/>
  <c r="B340" i="4"/>
  <c r="B341" i="4"/>
  <c r="K77" i="7" s="1"/>
  <c r="B342" i="4"/>
  <c r="B343" i="4"/>
  <c r="B344" i="4"/>
  <c r="K345" i="7" s="1"/>
  <c r="B339" i="4"/>
  <c r="K64" i="7" s="1"/>
  <c r="B338" i="4"/>
  <c r="K62" i="7" s="1"/>
  <c r="B331" i="4"/>
  <c r="B332" i="4"/>
  <c r="K54" i="7" s="1"/>
  <c r="B333" i="4"/>
  <c r="K55" i="7" s="1"/>
  <c r="B334" i="4"/>
  <c r="B335" i="4"/>
  <c r="B336" i="4"/>
  <c r="K58" i="7" s="1"/>
  <c r="B337" i="4"/>
  <c r="K59" i="7" s="1"/>
  <c r="B329" i="4"/>
  <c r="K50" i="7" s="1"/>
  <c r="B330" i="4"/>
  <c r="K51" i="7" s="1"/>
  <c r="B328" i="4"/>
  <c r="K399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B4" i="4"/>
  <c r="B5" i="4"/>
  <c r="K228" i="7" s="1"/>
  <c r="B6" i="4"/>
  <c r="B7" i="4"/>
  <c r="B8" i="4"/>
  <c r="B9" i="4"/>
  <c r="K249" i="7" s="1"/>
  <c r="B10" i="4"/>
  <c r="B11" i="4"/>
  <c r="K12" i="7" s="1"/>
  <c r="B12" i="4"/>
  <c r="B13" i="4"/>
  <c r="B14" i="4"/>
  <c r="B15" i="4"/>
  <c r="B16" i="4"/>
  <c r="B17" i="4"/>
  <c r="B18" i="4"/>
  <c r="K19" i="1" s="1"/>
  <c r="B19" i="4"/>
  <c r="B20" i="4"/>
  <c r="B21" i="4"/>
  <c r="B22" i="4"/>
  <c r="K23" i="7" s="1"/>
  <c r="B23" i="4"/>
  <c r="B24" i="4"/>
  <c r="B25" i="4"/>
  <c r="K108" i="7" s="1"/>
  <c r="B26" i="4"/>
  <c r="K109" i="7" s="1"/>
  <c r="B27" i="4"/>
  <c r="B28" i="4"/>
  <c r="K111" i="7" s="1"/>
  <c r="B29" i="4"/>
  <c r="K30" i="7" s="1"/>
  <c r="B30" i="4"/>
  <c r="B31" i="4"/>
  <c r="K32" i="7" s="1"/>
  <c r="B32" i="4"/>
  <c r="K33" i="7" s="1"/>
  <c r="B33" i="4"/>
  <c r="K34" i="7" s="1"/>
  <c r="B34" i="4"/>
  <c r="K35" i="1" s="1"/>
  <c r="B35" i="4"/>
  <c r="K271" i="7" s="1"/>
  <c r="B36" i="4"/>
  <c r="K272" i="7" s="1"/>
  <c r="B37" i="4"/>
  <c r="B38" i="4"/>
  <c r="B39" i="4"/>
  <c r="B40" i="4"/>
  <c r="B41" i="4"/>
  <c r="B42" i="4"/>
  <c r="B43" i="4"/>
  <c r="K44" i="7" s="1"/>
  <c r="B44" i="4"/>
  <c r="K286" i="7" s="1"/>
  <c r="B45" i="4"/>
  <c r="K289" i="7" s="1"/>
  <c r="B46" i="4"/>
  <c r="K316" i="7" s="1"/>
  <c r="B47" i="4"/>
  <c r="B48" i="4"/>
  <c r="K325" i="7" s="1"/>
  <c r="B49" i="4"/>
  <c r="B50" i="4"/>
  <c r="B51" i="4"/>
  <c r="K52" i="7" s="1"/>
  <c r="B52" i="4"/>
  <c r="B53" i="4"/>
  <c r="B54" i="4"/>
  <c r="B55" i="4"/>
  <c r="B56" i="4"/>
  <c r="B57" i="4"/>
  <c r="B58" i="4"/>
  <c r="B59" i="4"/>
  <c r="K60" i="7" s="1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K13" i="1" s="1"/>
  <c r="B75" i="4"/>
  <c r="B76" i="4"/>
  <c r="K17" i="7" s="1"/>
  <c r="B77" i="4"/>
  <c r="B78" i="4"/>
  <c r="K24" i="7" s="1"/>
  <c r="B79" i="4"/>
  <c r="B80" i="4"/>
  <c r="B81" i="4"/>
  <c r="B82" i="4"/>
  <c r="K37" i="1" s="1"/>
  <c r="I36" i="5" s="1"/>
  <c r="B83" i="4"/>
  <c r="K38" i="7" s="1"/>
  <c r="B84" i="4"/>
  <c r="B85" i="4"/>
  <c r="B86" i="4"/>
  <c r="B87" i="4"/>
  <c r="B88" i="4"/>
  <c r="K201" i="7" s="1"/>
  <c r="B89" i="4"/>
  <c r="B90" i="4"/>
  <c r="B91" i="4"/>
  <c r="B92" i="4"/>
  <c r="B93" i="4"/>
  <c r="B94" i="4"/>
  <c r="B95" i="4"/>
  <c r="K252" i="7" s="1"/>
  <c r="B96" i="4"/>
  <c r="K123" i="7" s="1"/>
  <c r="B97" i="4"/>
  <c r="B98" i="4"/>
  <c r="K126" i="7" s="1"/>
  <c r="B99" i="4"/>
  <c r="B100" i="4"/>
  <c r="B101" i="4"/>
  <c r="B102" i="4"/>
  <c r="B103" i="4"/>
  <c r="B104" i="4"/>
  <c r="B105" i="4"/>
  <c r="K140" i="7" s="1"/>
  <c r="B106" i="4"/>
  <c r="B107" i="4"/>
  <c r="B108" i="4"/>
  <c r="K241" i="7" s="1"/>
  <c r="B109" i="4"/>
  <c r="B110" i="4"/>
  <c r="K111" i="1" s="1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K26" i="7" s="1"/>
  <c r="B126" i="4"/>
  <c r="B127" i="4"/>
  <c r="B128" i="4"/>
  <c r="B129" i="4"/>
  <c r="B130" i="4"/>
  <c r="B131" i="4"/>
  <c r="B132" i="4"/>
  <c r="B133" i="4"/>
  <c r="B134" i="4"/>
  <c r="K196" i="1" s="1"/>
  <c r="B135" i="4"/>
  <c r="B136" i="4"/>
  <c r="B137" i="4"/>
  <c r="B138" i="4"/>
  <c r="B139" i="4"/>
  <c r="B140" i="4"/>
  <c r="B141" i="4"/>
  <c r="B142" i="4"/>
  <c r="B143" i="4"/>
  <c r="K144" i="7" s="1"/>
  <c r="B144" i="4"/>
  <c r="B145" i="4"/>
  <c r="K146" i="7" s="1"/>
  <c r="B146" i="4"/>
  <c r="K331" i="7" s="1"/>
  <c r="B147" i="4"/>
  <c r="B148" i="4"/>
  <c r="B149" i="4"/>
  <c r="K150" i="7" s="1"/>
  <c r="B150" i="4"/>
  <c r="B151" i="4"/>
  <c r="B152" i="4"/>
  <c r="B153" i="4"/>
  <c r="B154" i="4"/>
  <c r="B155" i="4"/>
  <c r="K156" i="7" s="1"/>
  <c r="B156" i="4"/>
  <c r="K35" i="7" s="1"/>
  <c r="B157" i="4"/>
  <c r="B158" i="4"/>
  <c r="B159" i="4"/>
  <c r="K160" i="7" s="1"/>
  <c r="B160" i="4"/>
  <c r="B161" i="4"/>
  <c r="B162" i="4"/>
  <c r="K29" i="1" s="1"/>
  <c r="I28" i="5" s="1"/>
  <c r="B163" i="4"/>
  <c r="B164" i="4"/>
  <c r="B165" i="4"/>
  <c r="K41" i="7" s="1"/>
  <c r="B166" i="4"/>
  <c r="K46" i="1" s="1"/>
  <c r="B167" i="4"/>
  <c r="K168" i="7" s="1"/>
  <c r="B168" i="4"/>
  <c r="K61" i="7" s="1"/>
  <c r="B169" i="4"/>
  <c r="K170" i="7" s="1"/>
  <c r="B170" i="4"/>
  <c r="B171" i="4"/>
  <c r="B172" i="4"/>
  <c r="K173" i="7" s="1"/>
  <c r="B173" i="4"/>
  <c r="K174" i="7" s="1"/>
  <c r="B174" i="4"/>
  <c r="K175" i="7" s="1"/>
  <c r="B175" i="4"/>
  <c r="B176" i="4"/>
  <c r="K177" i="7" s="1"/>
  <c r="B177" i="4"/>
  <c r="B178" i="4"/>
  <c r="K179" i="7" s="1"/>
  <c r="B179" i="4"/>
  <c r="B180" i="4"/>
  <c r="B181" i="4"/>
  <c r="B182" i="4"/>
  <c r="B183" i="4"/>
  <c r="B184" i="4"/>
  <c r="B185" i="4"/>
  <c r="B186" i="4"/>
  <c r="B187" i="4"/>
  <c r="B188" i="4"/>
  <c r="K189" i="7" s="1"/>
  <c r="B189" i="4"/>
  <c r="K190" i="7" s="1"/>
  <c r="B190" i="4"/>
  <c r="B191" i="4"/>
  <c r="K192" i="7" s="1"/>
  <c r="B192" i="4"/>
  <c r="K193" i="7" s="1"/>
  <c r="B193" i="4"/>
  <c r="K194" i="7" s="1"/>
  <c r="B194" i="4"/>
  <c r="B195" i="4"/>
  <c r="B196" i="4"/>
  <c r="K7" i="7" s="1"/>
  <c r="B197" i="4"/>
  <c r="B198" i="4"/>
  <c r="K65" i="1" s="1"/>
  <c r="B199" i="4"/>
  <c r="B200" i="4"/>
  <c r="B201" i="4"/>
  <c r="B202" i="4"/>
  <c r="K70" i="1" s="1"/>
  <c r="B203" i="4"/>
  <c r="B204" i="4"/>
  <c r="B205" i="4"/>
  <c r="K83" i="7" s="1"/>
  <c r="B206" i="4"/>
  <c r="K84" i="7" s="1"/>
  <c r="B207" i="4"/>
  <c r="B208" i="4"/>
  <c r="K86" i="7" s="1"/>
  <c r="B209" i="4"/>
  <c r="B210" i="4"/>
  <c r="K88" i="1" s="1"/>
  <c r="B211" i="4"/>
  <c r="B212" i="4"/>
  <c r="B213" i="4"/>
  <c r="K214" i="7" s="1"/>
  <c r="B214" i="4"/>
  <c r="K95" i="1" s="1"/>
  <c r="B215" i="4"/>
  <c r="K99" i="7" s="1"/>
  <c r="B216" i="4"/>
  <c r="K100" i="7" s="1"/>
  <c r="B217" i="4"/>
  <c r="B218" i="4"/>
  <c r="K101" i="1" s="1"/>
  <c r="B219" i="4"/>
  <c r="B220" i="4"/>
  <c r="K221" i="7" s="1"/>
  <c r="B221" i="4"/>
  <c r="K222" i="7" s="1"/>
  <c r="B222" i="4"/>
  <c r="B223" i="4"/>
  <c r="B224" i="4"/>
  <c r="B225" i="4"/>
  <c r="K116" i="7" s="1"/>
  <c r="B226" i="4"/>
  <c r="K117" i="7" s="1"/>
  <c r="B227" i="4"/>
  <c r="B228" i="4"/>
  <c r="K229" i="7" s="1"/>
  <c r="B229" i="4"/>
  <c r="K120" i="7" s="1"/>
  <c r="B230" i="4"/>
  <c r="K231" i="7" s="1"/>
  <c r="B231" i="4"/>
  <c r="K232" i="1" s="1"/>
  <c r="B232" i="4"/>
  <c r="K233" i="7" s="1"/>
  <c r="B233" i="4"/>
  <c r="B234" i="4"/>
  <c r="K235" i="7" s="1"/>
  <c r="B235" i="4"/>
  <c r="B236" i="4"/>
  <c r="K145" i="7" s="1"/>
  <c r="B237" i="4"/>
  <c r="K238" i="7" s="1"/>
  <c r="B238" i="4"/>
  <c r="B239" i="4"/>
  <c r="B240" i="4"/>
  <c r="B241" i="4"/>
  <c r="B242" i="4"/>
  <c r="B243" i="4"/>
  <c r="K151" i="7" s="1"/>
  <c r="B244" i="4"/>
  <c r="B245" i="4"/>
  <c r="K153" i="7" s="1"/>
  <c r="B246" i="4"/>
  <c r="B247" i="4"/>
  <c r="B248" i="4"/>
  <c r="B249" i="4"/>
  <c r="K157" i="7" s="1"/>
  <c r="B250" i="4"/>
  <c r="K251" i="7" s="1"/>
  <c r="B251" i="4"/>
  <c r="B252" i="4"/>
  <c r="B253" i="4"/>
  <c r="K161" i="7" s="1"/>
  <c r="B254" i="4"/>
  <c r="K255" i="7" s="1"/>
  <c r="B255" i="4"/>
  <c r="K256" i="7" s="1"/>
  <c r="B256" i="4"/>
  <c r="B257" i="4"/>
  <c r="B258" i="4"/>
  <c r="B259" i="4"/>
  <c r="B260" i="4"/>
  <c r="K261" i="7" s="1"/>
  <c r="B261" i="4"/>
  <c r="K262" i="7" s="1"/>
  <c r="B262" i="4"/>
  <c r="K263" i="7" s="1"/>
  <c r="B263" i="4"/>
  <c r="K264" i="7" s="1"/>
  <c r="B264" i="4"/>
  <c r="K265" i="7" s="1"/>
  <c r="B265" i="4"/>
  <c r="K180" i="7" s="1"/>
  <c r="B266" i="4"/>
  <c r="K267" i="7" s="1"/>
  <c r="B267" i="4"/>
  <c r="K268" i="7" s="1"/>
  <c r="B268" i="4"/>
  <c r="B269" i="4"/>
  <c r="K197" i="7" s="1"/>
  <c r="B270" i="4"/>
  <c r="B271" i="4"/>
  <c r="B272" i="4"/>
  <c r="B273" i="4"/>
  <c r="K205" i="7" s="1"/>
  <c r="B274" i="4"/>
  <c r="K275" i="7" s="1"/>
  <c r="B275" i="4"/>
  <c r="B276" i="4"/>
  <c r="K218" i="7" s="1"/>
  <c r="B277" i="4"/>
  <c r="B278" i="4"/>
  <c r="K219" i="7" s="1"/>
  <c r="B279" i="4"/>
  <c r="B280" i="4"/>
  <c r="B281" i="4"/>
  <c r="B282" i="4"/>
  <c r="B283" i="4"/>
  <c r="B284" i="4"/>
  <c r="K285" i="7" s="1"/>
  <c r="B285" i="4"/>
  <c r="B286" i="4"/>
  <c r="K287" i="7" s="1"/>
  <c r="B287" i="4"/>
  <c r="K288" i="7" s="1"/>
  <c r="B288" i="4"/>
  <c r="K282" i="7" s="1"/>
  <c r="B289" i="4"/>
  <c r="K283" i="7" s="1"/>
  <c r="B290" i="4"/>
  <c r="B291" i="4"/>
  <c r="B292" i="4"/>
  <c r="K293" i="7" s="1"/>
  <c r="B293" i="4"/>
  <c r="K294" i="7" s="1"/>
  <c r="B294" i="4"/>
  <c r="B295" i="4"/>
  <c r="K395" i="7" s="1"/>
  <c r="B296" i="4"/>
  <c r="K298" i="7" s="1"/>
  <c r="B297" i="4"/>
  <c r="K298" i="1" s="1"/>
  <c r="B298" i="4"/>
  <c r="B299" i="4"/>
  <c r="B300" i="4"/>
  <c r="B301" i="4"/>
  <c r="B302" i="4"/>
  <c r="K303" i="7" s="1"/>
  <c r="B303" i="4"/>
  <c r="B304" i="4"/>
  <c r="K304" i="7" s="1"/>
  <c r="B305" i="4"/>
  <c r="K305" i="7" s="1"/>
  <c r="B306" i="4"/>
  <c r="B307" i="4"/>
  <c r="B308" i="4"/>
  <c r="B309" i="4"/>
  <c r="K310" i="7" s="1"/>
  <c r="B310" i="4"/>
  <c r="K311" i="7" s="1"/>
  <c r="B311" i="4"/>
  <c r="K312" i="7" s="1"/>
  <c r="B312" i="4"/>
  <c r="K313" i="7" s="1"/>
  <c r="B313" i="4"/>
  <c r="K314" i="7" s="1"/>
  <c r="B314" i="4"/>
  <c r="K315" i="7" s="1"/>
  <c r="B315" i="4"/>
  <c r="B316" i="4"/>
  <c r="K336" i="7" s="1"/>
  <c r="B317" i="4"/>
  <c r="B318" i="4"/>
  <c r="K319" i="7" s="1"/>
  <c r="B319" i="4"/>
  <c r="K320" i="7" s="1"/>
  <c r="B320" i="4"/>
  <c r="K321" i="7" s="1"/>
  <c r="B321" i="4"/>
  <c r="B322" i="4"/>
  <c r="B323" i="4"/>
  <c r="B324" i="4"/>
  <c r="B325" i="4"/>
  <c r="B326" i="4"/>
  <c r="K327" i="7" s="1"/>
  <c r="B327" i="4"/>
  <c r="K328" i="7" s="1"/>
  <c r="K424" i="1"/>
  <c r="K425" i="1"/>
  <c r="K426" i="1"/>
  <c r="K427" i="1"/>
  <c r="K428" i="1"/>
  <c r="K429" i="1"/>
  <c r="K430" i="1"/>
  <c r="K431" i="1"/>
  <c r="K345" i="1"/>
  <c r="K348" i="1"/>
  <c r="K369" i="1"/>
  <c r="K406" i="1"/>
  <c r="B2" i="4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Q420" i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Q378" i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Q348" i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12" i="1"/>
  <c r="K17" i="1"/>
  <c r="K22" i="1"/>
  <c r="K23" i="1"/>
  <c r="K30" i="1"/>
  <c r="K32" i="1"/>
  <c r="K33" i="1"/>
  <c r="K34" i="1"/>
  <c r="K36" i="1"/>
  <c r="K44" i="1"/>
  <c r="K45" i="1"/>
  <c r="K48" i="1"/>
  <c r="K49" i="1"/>
  <c r="K52" i="1"/>
  <c r="K58" i="1"/>
  <c r="K60" i="1"/>
  <c r="K123" i="1"/>
  <c r="K144" i="1"/>
  <c r="K145" i="1"/>
  <c r="K146" i="1"/>
  <c r="K156" i="1"/>
  <c r="K160" i="1"/>
  <c r="K167" i="1"/>
  <c r="K168" i="1"/>
  <c r="K169" i="1"/>
  <c r="K170" i="1"/>
  <c r="K173" i="1"/>
  <c r="K176" i="1"/>
  <c r="K177" i="1"/>
  <c r="K189" i="1"/>
  <c r="K190" i="1"/>
  <c r="K192" i="1"/>
  <c r="K194" i="1"/>
  <c r="K200" i="1"/>
  <c r="K207" i="1"/>
  <c r="K208" i="1"/>
  <c r="K209" i="1"/>
  <c r="K210" i="1"/>
  <c r="K211" i="1"/>
  <c r="K221" i="1"/>
  <c r="K229" i="1"/>
  <c r="K233" i="1"/>
  <c r="K238" i="1"/>
  <c r="K240" i="1"/>
  <c r="K242" i="1"/>
  <c r="K248" i="1"/>
  <c r="K250" i="1"/>
  <c r="K255" i="1"/>
  <c r="K256" i="1"/>
  <c r="K261" i="1"/>
  <c r="K262" i="1"/>
  <c r="K263" i="1"/>
  <c r="K264" i="1"/>
  <c r="K265" i="1"/>
  <c r="K266" i="1"/>
  <c r="K267" i="1"/>
  <c r="K268" i="1"/>
  <c r="K274" i="1"/>
  <c r="K275" i="1"/>
  <c r="K288" i="1"/>
  <c r="K293" i="1"/>
  <c r="K310" i="1"/>
  <c r="K312" i="1"/>
  <c r="K313" i="1"/>
  <c r="K314" i="1"/>
  <c r="K316" i="1"/>
  <c r="K320" i="1"/>
  <c r="K328" i="1"/>
  <c r="K329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P61" i="3" s="1"/>
  <c r="P233" i="1"/>
  <c r="K303" i="1" l="1"/>
  <c r="K270" i="1"/>
  <c r="K175" i="1"/>
  <c r="K99" i="1"/>
  <c r="I98" i="5" s="1"/>
  <c r="K321" i="1"/>
  <c r="K315" i="1"/>
  <c r="K311" i="1"/>
  <c r="K294" i="1"/>
  <c r="I294" i="5" s="1"/>
  <c r="K285" i="1"/>
  <c r="K235" i="1"/>
  <c r="K222" i="1"/>
  <c r="K214" i="1"/>
  <c r="I214" i="5" s="1"/>
  <c r="K193" i="1"/>
  <c r="K179" i="1"/>
  <c r="K174" i="1"/>
  <c r="K150" i="1"/>
  <c r="I150" i="5" s="1"/>
  <c r="K126" i="1"/>
  <c r="K251" i="1"/>
  <c r="K219" i="1"/>
  <c r="K43" i="7"/>
  <c r="K319" i="1"/>
  <c r="K231" i="1"/>
  <c r="K327" i="1"/>
  <c r="K287" i="1"/>
  <c r="I287" i="5" s="1"/>
  <c r="K215" i="1"/>
  <c r="K73" i="7"/>
  <c r="K48" i="7"/>
  <c r="K142" i="7"/>
  <c r="K45" i="7"/>
  <c r="K209" i="7"/>
  <c r="K250" i="7"/>
  <c r="K266" i="7"/>
  <c r="K274" i="7"/>
  <c r="K36" i="7"/>
  <c r="K49" i="7"/>
  <c r="K169" i="7"/>
  <c r="K3" i="1"/>
  <c r="K141" i="1"/>
  <c r="K113" i="1"/>
  <c r="I113" i="5" s="1"/>
  <c r="K98" i="1"/>
  <c r="I97" i="5" s="1"/>
  <c r="K75" i="1"/>
  <c r="K78" i="1"/>
  <c r="K93" i="1"/>
  <c r="I92" i="5" s="1"/>
  <c r="K329" i="7"/>
  <c r="K207" i="7"/>
  <c r="K348" i="7"/>
  <c r="K19" i="7"/>
  <c r="K167" i="7"/>
  <c r="K215" i="7"/>
  <c r="K270" i="7"/>
  <c r="K369" i="7"/>
  <c r="Y573" i="1"/>
  <c r="Z573" i="1" s="1"/>
  <c r="M573" i="1" s="1"/>
  <c r="Y572" i="1"/>
  <c r="M572" i="1" s="1"/>
  <c r="X573" i="1"/>
  <c r="X572" i="1"/>
  <c r="Y571" i="1"/>
  <c r="M571" i="1" s="1"/>
  <c r="X571" i="1"/>
  <c r="H250" i="3" s="1"/>
  <c r="I250" i="3" s="1"/>
  <c r="O250" i="3" s="1"/>
  <c r="P250" i="3" s="1"/>
  <c r="AA559" i="1"/>
  <c r="Y555" i="1"/>
  <c r="Y567" i="1"/>
  <c r="M567" i="1" s="1"/>
  <c r="X563" i="1"/>
  <c r="Y563" i="1"/>
  <c r="Y559" i="1"/>
  <c r="AA555" i="1"/>
  <c r="X567" i="1"/>
  <c r="K51" i="1"/>
  <c r="I50" i="5" s="1"/>
  <c r="K59" i="1"/>
  <c r="I58" i="5" s="1"/>
  <c r="AA23" i="7"/>
  <c r="Y24" i="7"/>
  <c r="AA25" i="7"/>
  <c r="Y36" i="7"/>
  <c r="Y98" i="7"/>
  <c r="Z98" i="7" s="1"/>
  <c r="Y102" i="7"/>
  <c r="Y107" i="7"/>
  <c r="Z107" i="7" s="1"/>
  <c r="X168" i="7"/>
  <c r="Y182" i="7"/>
  <c r="X236" i="7"/>
  <c r="X238" i="7"/>
  <c r="X262" i="7"/>
  <c r="Y274" i="7"/>
  <c r="AA380" i="7"/>
  <c r="Y381" i="7"/>
  <c r="Y385" i="7"/>
  <c r="X389" i="7"/>
  <c r="X410" i="7"/>
  <c r="X506" i="7"/>
  <c r="Y537" i="7"/>
  <c r="Z537" i="7" s="1"/>
  <c r="Y545" i="7"/>
  <c r="Z545" i="7" s="1"/>
  <c r="K245" i="1"/>
  <c r="I245" i="5" s="1"/>
  <c r="K73" i="1"/>
  <c r="I72" i="5" s="1"/>
  <c r="X10" i="7"/>
  <c r="Y52" i="7"/>
  <c r="Y56" i="7"/>
  <c r="X126" i="7"/>
  <c r="X198" i="7"/>
  <c r="Y285" i="7"/>
  <c r="Y307" i="7"/>
  <c r="X348" i="7"/>
  <c r="X352" i="7"/>
  <c r="X360" i="7"/>
  <c r="X361" i="7"/>
  <c r="Y463" i="7"/>
  <c r="Y473" i="7"/>
  <c r="X26" i="7"/>
  <c r="Y31" i="7"/>
  <c r="Z31" i="7" s="1"/>
  <c r="M31" i="7" s="1"/>
  <c r="Y35" i="7"/>
  <c r="Z35" i="7" s="1"/>
  <c r="X102" i="7"/>
  <c r="Y121" i="7"/>
  <c r="AA185" i="7"/>
  <c r="Y186" i="7"/>
  <c r="Y459" i="7"/>
  <c r="X493" i="7"/>
  <c r="AA494" i="7"/>
  <c r="Y319" i="7"/>
  <c r="X328" i="7"/>
  <c r="Y330" i="7"/>
  <c r="Y332" i="7"/>
  <c r="Y334" i="7"/>
  <c r="Y427" i="7"/>
  <c r="K333" i="1"/>
  <c r="I333" i="5" s="1"/>
  <c r="K325" i="1"/>
  <c r="I325" i="5" s="1"/>
  <c r="K304" i="1"/>
  <c r="I304" i="5" s="1"/>
  <c r="K286" i="1"/>
  <c r="I286" i="5" s="1"/>
  <c r="K272" i="1"/>
  <c r="I272" i="5" s="1"/>
  <c r="K237" i="1"/>
  <c r="I237" i="5" s="1"/>
  <c r="K216" i="1"/>
  <c r="I216" i="5" s="1"/>
  <c r="K205" i="1"/>
  <c r="I205" i="5" s="1"/>
  <c r="K182" i="1"/>
  <c r="K108" i="1"/>
  <c r="I108" i="5" s="1"/>
  <c r="K64" i="1"/>
  <c r="I63" i="5" s="1"/>
  <c r="Y3" i="7"/>
  <c r="AA4" i="7"/>
  <c r="Y8" i="7"/>
  <c r="X96" i="7"/>
  <c r="AA127" i="7"/>
  <c r="Y129" i="7"/>
  <c r="X131" i="7"/>
  <c r="X139" i="7"/>
  <c r="Y141" i="7"/>
  <c r="X143" i="7"/>
  <c r="AA154" i="7"/>
  <c r="Y177" i="7"/>
  <c r="AA178" i="7"/>
  <c r="Y203" i="7"/>
  <c r="AA205" i="7"/>
  <c r="AA240" i="7"/>
  <c r="Y241" i="7"/>
  <c r="Y289" i="7"/>
  <c r="X291" i="7"/>
  <c r="Y313" i="7"/>
  <c r="Y314" i="7"/>
  <c r="Y322" i="7"/>
  <c r="X390" i="7"/>
  <c r="AA402" i="7"/>
  <c r="Y403" i="7"/>
  <c r="Y404" i="7"/>
  <c r="X417" i="7"/>
  <c r="AA419" i="7"/>
  <c r="X464" i="7"/>
  <c r="X466" i="7"/>
  <c r="X468" i="7"/>
  <c r="X473" i="7"/>
  <c r="Y475" i="7"/>
  <c r="X477" i="7"/>
  <c r="Y486" i="7"/>
  <c r="Z486" i="7" s="1"/>
  <c r="M486" i="7" s="1"/>
  <c r="X488" i="7"/>
  <c r="Y525" i="7"/>
  <c r="X527" i="7"/>
  <c r="Y530" i="7"/>
  <c r="Y535" i="7"/>
  <c r="Z535" i="7" s="1"/>
  <c r="X539" i="7"/>
  <c r="Y547" i="7"/>
  <c r="Z547" i="7" s="1"/>
  <c r="K323" i="1"/>
  <c r="I323" i="5" s="1"/>
  <c r="K290" i="1"/>
  <c r="I290" i="5" s="1"/>
  <c r="K241" i="1"/>
  <c r="I241" i="5" s="1"/>
  <c r="K201" i="1"/>
  <c r="K100" i="1"/>
  <c r="I99" i="5" s="1"/>
  <c r="K7" i="1"/>
  <c r="I6" i="5" s="1"/>
  <c r="X38" i="7"/>
  <c r="AA40" i="7"/>
  <c r="X41" i="7"/>
  <c r="AA63" i="7"/>
  <c r="AA67" i="7"/>
  <c r="AA69" i="7"/>
  <c r="AA74" i="7"/>
  <c r="X76" i="7"/>
  <c r="Y80" i="7"/>
  <c r="AA110" i="7"/>
  <c r="X285" i="7"/>
  <c r="X294" i="7"/>
  <c r="X298" i="7"/>
  <c r="X302" i="7"/>
  <c r="AA315" i="7"/>
  <c r="AA316" i="7"/>
  <c r="X406" i="7"/>
  <c r="Y411" i="7"/>
  <c r="Z411" i="7" s="1"/>
  <c r="Y412" i="7"/>
  <c r="X480" i="7"/>
  <c r="Y482" i="7"/>
  <c r="Y507" i="7"/>
  <c r="Y512" i="7"/>
  <c r="Y517" i="7"/>
  <c r="X521" i="7"/>
  <c r="Y557" i="1"/>
  <c r="X565" i="1"/>
  <c r="H258" i="3" s="1"/>
  <c r="I258" i="3" s="1"/>
  <c r="O258" i="3" s="1"/>
  <c r="P258" i="3" s="1"/>
  <c r="Y565" i="1"/>
  <c r="AA565" i="1" s="1"/>
  <c r="X569" i="1"/>
  <c r="Y561" i="1"/>
  <c r="AA561" i="1" s="1"/>
  <c r="AA557" i="1"/>
  <c r="M563" i="1"/>
  <c r="AA563" i="1"/>
  <c r="Y569" i="1"/>
  <c r="X568" i="1"/>
  <c r="X564" i="1"/>
  <c r="Y560" i="1"/>
  <c r="AA560" i="1" s="1"/>
  <c r="Y556" i="1"/>
  <c r="X570" i="1"/>
  <c r="X566" i="1"/>
  <c r="X562" i="1"/>
  <c r="Y558" i="1"/>
  <c r="AA558" i="1"/>
  <c r="Y570" i="1"/>
  <c r="Y566" i="1"/>
  <c r="Z566" i="1" s="1"/>
  <c r="Y562" i="1"/>
  <c r="X561" i="1"/>
  <c r="X554" i="1"/>
  <c r="AA556" i="1"/>
  <c r="Y568" i="1"/>
  <c r="Y564" i="1"/>
  <c r="X553" i="1"/>
  <c r="Y554" i="1"/>
  <c r="AA554" i="1" s="1"/>
  <c r="Y551" i="1"/>
  <c r="AA551" i="1" s="1"/>
  <c r="X552" i="1"/>
  <c r="Y553" i="1"/>
  <c r="AA553" i="1" s="1"/>
  <c r="M554" i="1"/>
  <c r="Y550" i="1"/>
  <c r="M550" i="1" s="1"/>
  <c r="X534" i="1"/>
  <c r="H221" i="3" s="1"/>
  <c r="I221" i="3" s="1"/>
  <c r="Y552" i="1"/>
  <c r="M552" i="1" s="1"/>
  <c r="AA534" i="1"/>
  <c r="Y534" i="1"/>
  <c r="X551" i="1"/>
  <c r="X549" i="1"/>
  <c r="Y549" i="1"/>
  <c r="M549" i="1" s="1"/>
  <c r="X550" i="1"/>
  <c r="X548" i="1"/>
  <c r="Y548" i="1"/>
  <c r="AA548" i="1" s="1"/>
  <c r="X22" i="7"/>
  <c r="Y43" i="7"/>
  <c r="X97" i="7"/>
  <c r="X123" i="7"/>
  <c r="AA175" i="7"/>
  <c r="X176" i="7"/>
  <c r="X202" i="7"/>
  <c r="Y204" i="7"/>
  <c r="AA235" i="7"/>
  <c r="Y536" i="7"/>
  <c r="Z536" i="7" s="1"/>
  <c r="K153" i="1"/>
  <c r="I153" i="5" s="1"/>
  <c r="K62" i="1"/>
  <c r="I61" i="5" s="1"/>
  <c r="K50" i="1"/>
  <c r="I49" i="5" s="1"/>
  <c r="K26" i="1"/>
  <c r="I25" i="5" s="1"/>
  <c r="K336" i="1"/>
  <c r="I336" i="5" s="1"/>
  <c r="K247" i="1"/>
  <c r="I247" i="5" s="1"/>
  <c r="K142" i="1"/>
  <c r="I142" i="5" s="1"/>
  <c r="K109" i="1"/>
  <c r="K86" i="1"/>
  <c r="I85" i="5" s="1"/>
  <c r="K61" i="1"/>
  <c r="I60" i="5" s="1"/>
  <c r="K54" i="1"/>
  <c r="I53" i="5" s="1"/>
  <c r="K41" i="1"/>
  <c r="I40" i="5" s="1"/>
  <c r="X6" i="7"/>
  <c r="Y16" i="7"/>
  <c r="AA17" i="7"/>
  <c r="Y29" i="7"/>
  <c r="Z29" i="7" s="1"/>
  <c r="X36" i="7"/>
  <c r="Y37" i="7"/>
  <c r="Z37" i="7" s="1"/>
  <c r="AA37" i="7" s="1"/>
  <c r="Y46" i="7"/>
  <c r="Y48" i="7"/>
  <c r="AA49" i="7"/>
  <c r="AA50" i="7"/>
  <c r="Y68" i="7"/>
  <c r="Y73" i="7"/>
  <c r="AA90" i="7"/>
  <c r="AA95" i="7"/>
  <c r="Y106" i="7"/>
  <c r="Z106" i="7" s="1"/>
  <c r="Y115" i="7"/>
  <c r="Y118" i="7"/>
  <c r="X145" i="7"/>
  <c r="X148" i="7"/>
  <c r="AA186" i="7"/>
  <c r="Y188" i="7"/>
  <c r="X189" i="7"/>
  <c r="X210" i="7"/>
  <c r="AA224" i="7"/>
  <c r="X226" i="7"/>
  <c r="Y248" i="7"/>
  <c r="Y311" i="7"/>
  <c r="Y321" i="7"/>
  <c r="Y371" i="7"/>
  <c r="Z371" i="7" s="1"/>
  <c r="Y375" i="7"/>
  <c r="Z375" i="7" s="1"/>
  <c r="AA375" i="7" s="1"/>
  <c r="Y379" i="7"/>
  <c r="Z379" i="7" s="1"/>
  <c r="Y382" i="7"/>
  <c r="X385" i="7"/>
  <c r="Y438" i="7"/>
  <c r="X458" i="7"/>
  <c r="Y476" i="7"/>
  <c r="Y509" i="7"/>
  <c r="X511" i="7"/>
  <c r="X525" i="7"/>
  <c r="X14" i="7"/>
  <c r="Y27" i="7"/>
  <c r="Z27" i="7" s="1"/>
  <c r="X124" i="7"/>
  <c r="Y125" i="7"/>
  <c r="Y126" i="7"/>
  <c r="Y154" i="7"/>
  <c r="Y220" i="7"/>
  <c r="X241" i="7"/>
  <c r="X244" i="7"/>
  <c r="AA278" i="7"/>
  <c r="Y279" i="7"/>
  <c r="X281" i="7"/>
  <c r="AA282" i="7"/>
  <c r="Y305" i="7"/>
  <c r="X307" i="7"/>
  <c r="Y309" i="7"/>
  <c r="Y340" i="7"/>
  <c r="X353" i="7"/>
  <c r="Y355" i="7"/>
  <c r="X357" i="7"/>
  <c r="AA387" i="7"/>
  <c r="AA388" i="7"/>
  <c r="AA395" i="7"/>
  <c r="AA407" i="7"/>
  <c r="X423" i="7"/>
  <c r="Y430" i="7"/>
  <c r="Y452" i="7"/>
  <c r="X460" i="7"/>
  <c r="Y467" i="7"/>
  <c r="X470" i="7"/>
  <c r="Y471" i="7"/>
  <c r="Y489" i="7"/>
  <c r="Z489" i="7" s="1"/>
  <c r="Y490" i="7"/>
  <c r="Y501" i="7"/>
  <c r="X503" i="7"/>
  <c r="X512" i="7"/>
  <c r="Y515" i="7"/>
  <c r="Y518" i="7"/>
  <c r="Y522" i="7"/>
  <c r="Y523" i="7"/>
  <c r="Y534" i="7"/>
  <c r="Z534" i="7" s="1"/>
  <c r="AA242" i="7"/>
  <c r="Y293" i="7"/>
  <c r="AA320" i="7"/>
  <c r="AA422" i="7"/>
  <c r="K271" i="1"/>
  <c r="I271" i="5" s="1"/>
  <c r="K252" i="1"/>
  <c r="I252" i="5" s="1"/>
  <c r="K84" i="1"/>
  <c r="I83" i="5" s="1"/>
  <c r="Y547" i="1"/>
  <c r="AA5" i="7"/>
  <c r="AA7" i="7"/>
  <c r="AA8" i="7"/>
  <c r="Y13" i="7"/>
  <c r="Y14" i="7"/>
  <c r="X17" i="7"/>
  <c r="Y18" i="7"/>
  <c r="X21" i="7"/>
  <c r="Y32" i="7"/>
  <c r="Z32" i="7" s="1"/>
  <c r="Y33" i="7"/>
  <c r="X34" i="7"/>
  <c r="Y39" i="7"/>
  <c r="AA42" i="7"/>
  <c r="AA54" i="7"/>
  <c r="AA70" i="7"/>
  <c r="X73" i="7"/>
  <c r="Y89" i="7"/>
  <c r="AA109" i="7"/>
  <c r="Y109" i="7"/>
  <c r="Y111" i="7"/>
  <c r="Z111" i="7" s="1"/>
  <c r="X130" i="7"/>
  <c r="Y131" i="7"/>
  <c r="AA132" i="7"/>
  <c r="AA135" i="7"/>
  <c r="Y136" i="7"/>
  <c r="Y151" i="7"/>
  <c r="AA181" i="7"/>
  <c r="AA182" i="7"/>
  <c r="AA192" i="7"/>
  <c r="Y201" i="7"/>
  <c r="Y205" i="7"/>
  <c r="X205" i="7"/>
  <c r="X217" i="7"/>
  <c r="Y219" i="7"/>
  <c r="X229" i="7"/>
  <c r="Y232" i="7"/>
  <c r="X245" i="7"/>
  <c r="Y255" i="7"/>
  <c r="X266" i="7"/>
  <c r="Y272" i="7"/>
  <c r="AA355" i="7"/>
  <c r="Y388" i="7"/>
  <c r="X404" i="7"/>
  <c r="Y423" i="7"/>
  <c r="Z423" i="7" s="1"/>
  <c r="X462" i="7"/>
  <c r="X475" i="7"/>
  <c r="K331" i="1"/>
  <c r="I331" i="5" s="1"/>
  <c r="K326" i="1"/>
  <c r="K244" i="1"/>
  <c r="I244" i="5" s="1"/>
  <c r="K151" i="1"/>
  <c r="I151" i="5" s="1"/>
  <c r="K117" i="1"/>
  <c r="I117" i="5" s="1"/>
  <c r="K38" i="1"/>
  <c r="I37" i="5" s="1"/>
  <c r="K24" i="1"/>
  <c r="I23" i="5" s="1"/>
  <c r="Y4" i="7"/>
  <c r="X9" i="7"/>
  <c r="AA10" i="7"/>
  <c r="AA22" i="7"/>
  <c r="Y41" i="7"/>
  <c r="AA45" i="7"/>
  <c r="AA47" i="7"/>
  <c r="X48" i="7"/>
  <c r="AA58" i="7"/>
  <c r="Y69" i="7"/>
  <c r="AA103" i="7"/>
  <c r="Y108" i="7"/>
  <c r="X154" i="7"/>
  <c r="Y158" i="7"/>
  <c r="Z158" i="7" s="1"/>
  <c r="Y183" i="7"/>
  <c r="AA184" i="7"/>
  <c r="Y184" i="7"/>
  <c r="AA203" i="7"/>
  <c r="AA308" i="7"/>
  <c r="Y351" i="7"/>
  <c r="X434" i="7"/>
  <c r="Y434" i="7"/>
  <c r="X438" i="7"/>
  <c r="X439" i="7"/>
  <c r="AA439" i="7"/>
  <c r="X509" i="7"/>
  <c r="Y171" i="7"/>
  <c r="X171" i="7"/>
  <c r="Y514" i="7"/>
  <c r="X514" i="7"/>
  <c r="Y528" i="7"/>
  <c r="X528" i="7"/>
  <c r="K226" i="1"/>
  <c r="I226" i="5" s="1"/>
  <c r="X11" i="7"/>
  <c r="Y15" i="7"/>
  <c r="Z15" i="7" s="1"/>
  <c r="Y60" i="7"/>
  <c r="Y61" i="7"/>
  <c r="Y62" i="7"/>
  <c r="Y64" i="7"/>
  <c r="Y65" i="7"/>
  <c r="X66" i="7"/>
  <c r="Y93" i="7"/>
  <c r="X93" i="7"/>
  <c r="X149" i="7"/>
  <c r="Y152" i="7"/>
  <c r="AA152" i="7"/>
  <c r="AA156" i="7"/>
  <c r="X160" i="7"/>
  <c r="Y162" i="7"/>
  <c r="Y166" i="7"/>
  <c r="Y170" i="7"/>
  <c r="AA207" i="7"/>
  <c r="Y212" i="7"/>
  <c r="AA226" i="7"/>
  <c r="Y227" i="7"/>
  <c r="X254" i="7"/>
  <c r="X270" i="7"/>
  <c r="Y277" i="7"/>
  <c r="Y407" i="7"/>
  <c r="X432" i="7"/>
  <c r="Y439" i="7"/>
  <c r="Y447" i="7"/>
  <c r="X501" i="7"/>
  <c r="X504" i="7"/>
  <c r="Y532" i="7"/>
  <c r="X532" i="7"/>
  <c r="Y541" i="7"/>
  <c r="Z541" i="7" s="1"/>
  <c r="Y546" i="7"/>
  <c r="Z546" i="7" s="1"/>
  <c r="X68" i="7"/>
  <c r="X77" i="7"/>
  <c r="X78" i="7"/>
  <c r="AA83" i="7"/>
  <c r="AA86" i="7"/>
  <c r="X94" i="7"/>
  <c r="AA99" i="7"/>
  <c r="X115" i="7"/>
  <c r="AA116" i="7"/>
  <c r="AA118" i="7"/>
  <c r="Y122" i="7"/>
  <c r="Y123" i="7"/>
  <c r="X144" i="7"/>
  <c r="X153" i="7"/>
  <c r="AA180" i="7"/>
  <c r="X195" i="7"/>
  <c r="Y197" i="7"/>
  <c r="X221" i="7"/>
  <c r="Y222" i="7"/>
  <c r="Y231" i="7"/>
  <c r="X258" i="7"/>
  <c r="Y259" i="7"/>
  <c r="Y263" i="7"/>
  <c r="Y267" i="7"/>
  <c r="X269" i="7"/>
  <c r="X274" i="7"/>
  <c r="Y287" i="7"/>
  <c r="AA288" i="7"/>
  <c r="X290" i="7"/>
  <c r="AA292" i="7"/>
  <c r="X295" i="7"/>
  <c r="Y297" i="7"/>
  <c r="Y301" i="7"/>
  <c r="AA304" i="7"/>
  <c r="X306" i="7"/>
  <c r="AA331" i="7"/>
  <c r="AA337" i="7"/>
  <c r="X346" i="7"/>
  <c r="AA367" i="7"/>
  <c r="X373" i="7"/>
  <c r="X377" i="7"/>
  <c r="AA385" i="7"/>
  <c r="Y389" i="7"/>
  <c r="X403" i="7"/>
  <c r="X405" i="7"/>
  <c r="X421" i="7"/>
  <c r="Y426" i="7"/>
  <c r="AA448" i="7"/>
  <c r="Y458" i="7"/>
  <c r="Y466" i="7"/>
  <c r="Y477" i="7"/>
  <c r="Z477" i="7" s="1"/>
  <c r="X498" i="7"/>
  <c r="Y511" i="7"/>
  <c r="Y519" i="7"/>
  <c r="Y521" i="7"/>
  <c r="Y317" i="7"/>
  <c r="AA323" i="7"/>
  <c r="AA324" i="7"/>
  <c r="Y348" i="7"/>
  <c r="AA350" i="7"/>
  <c r="AA351" i="7"/>
  <c r="X386" i="7"/>
  <c r="Y394" i="7"/>
  <c r="X401" i="7"/>
  <c r="Y402" i="7"/>
  <c r="AA404" i="7"/>
  <c r="AA406" i="7"/>
  <c r="Y415" i="7"/>
  <c r="Z415" i="7" s="1"/>
  <c r="M415" i="7" s="1"/>
  <c r="AA417" i="7"/>
  <c r="AA425" i="7"/>
  <c r="AA428" i="7"/>
  <c r="Y435" i="7"/>
  <c r="Y462" i="7"/>
  <c r="Y468" i="7"/>
  <c r="Y470" i="7"/>
  <c r="X523" i="7"/>
  <c r="Y539" i="7"/>
  <c r="Z539" i="7" s="1"/>
  <c r="AA539" i="7" s="1"/>
  <c r="X542" i="7"/>
  <c r="X543" i="7"/>
  <c r="K397" i="1"/>
  <c r="I396" i="5" s="1"/>
  <c r="K397" i="7"/>
  <c r="K295" i="1"/>
  <c r="I295" i="5" s="1"/>
  <c r="K295" i="7"/>
  <c r="K21" i="1"/>
  <c r="I20" i="5" s="1"/>
  <c r="K21" i="7"/>
  <c r="K11" i="1"/>
  <c r="I10" i="5" s="1"/>
  <c r="K11" i="7"/>
  <c r="K422" i="1"/>
  <c r="I421" i="5" s="1"/>
  <c r="K422" i="7"/>
  <c r="K340" i="1"/>
  <c r="I340" i="5" s="1"/>
  <c r="K340" i="7"/>
  <c r="K163" i="1"/>
  <c r="I163" i="5" s="1"/>
  <c r="K163" i="7"/>
  <c r="K419" i="1"/>
  <c r="I418" i="5" s="1"/>
  <c r="K419" i="7"/>
  <c r="K195" i="1"/>
  <c r="I195" i="5" s="1"/>
  <c r="K195" i="7"/>
  <c r="K416" i="1"/>
  <c r="I415" i="5" s="1"/>
  <c r="K416" i="7"/>
  <c r="K368" i="1"/>
  <c r="I367" i="5" s="1"/>
  <c r="K368" i="7"/>
  <c r="K364" i="1"/>
  <c r="I363" i="5" s="1"/>
  <c r="K364" i="7"/>
  <c r="K360" i="1"/>
  <c r="I359" i="5" s="1"/>
  <c r="K360" i="7"/>
  <c r="K243" i="1"/>
  <c r="I243" i="5" s="1"/>
  <c r="K243" i="7"/>
  <c r="K129" i="1"/>
  <c r="I129" i="5" s="1"/>
  <c r="K129" i="7"/>
  <c r="K225" i="1"/>
  <c r="I225" i="5" s="1"/>
  <c r="K225" i="7"/>
  <c r="K31" i="1"/>
  <c r="I30" i="5" s="1"/>
  <c r="K31" i="7"/>
  <c r="K421" i="1"/>
  <c r="I420" i="5" s="1"/>
  <c r="K421" i="7"/>
  <c r="K401" i="1"/>
  <c r="I400" i="5" s="1"/>
  <c r="K401" i="7"/>
  <c r="K389" i="1"/>
  <c r="I388" i="5" s="1"/>
  <c r="K389" i="7"/>
  <c r="K338" i="1"/>
  <c r="I338" i="5" s="1"/>
  <c r="K338" i="7"/>
  <c r="K279" i="1"/>
  <c r="I279" i="5" s="1"/>
  <c r="K279" i="7"/>
  <c r="K74" i="1"/>
  <c r="I73" i="5" s="1"/>
  <c r="K74" i="7"/>
  <c r="K289" i="1"/>
  <c r="I289" i="5" s="1"/>
  <c r="K383" i="1"/>
  <c r="I382" i="5" s="1"/>
  <c r="K383" i="7"/>
  <c r="K352" i="1"/>
  <c r="I351" i="5" s="1"/>
  <c r="K352" i="7"/>
  <c r="K342" i="1"/>
  <c r="I342" i="5" s="1"/>
  <c r="K342" i="7"/>
  <c r="K335" i="1"/>
  <c r="I335" i="5" s="1"/>
  <c r="K335" i="7"/>
  <c r="K330" i="1"/>
  <c r="K330" i="7"/>
  <c r="K307" i="1"/>
  <c r="I307" i="5" s="1"/>
  <c r="K307" i="7"/>
  <c r="K302" i="1"/>
  <c r="K302" i="7"/>
  <c r="K405" i="1"/>
  <c r="I404" i="5" s="1"/>
  <c r="K405" i="7"/>
  <c r="K292" i="1"/>
  <c r="I292" i="5" s="1"/>
  <c r="K292" i="7"/>
  <c r="K258" i="1"/>
  <c r="I258" i="5" s="1"/>
  <c r="K258" i="7"/>
  <c r="K220" i="1"/>
  <c r="I220" i="5" s="1"/>
  <c r="K220" i="7"/>
  <c r="K217" i="1"/>
  <c r="I217" i="5" s="1"/>
  <c r="K217" i="7"/>
  <c r="K199" i="1"/>
  <c r="I199" i="5" s="1"/>
  <c r="K199" i="7"/>
  <c r="K181" i="1"/>
  <c r="I181" i="5" s="1"/>
  <c r="K181" i="7"/>
  <c r="K166" i="1"/>
  <c r="I166" i="5" s="1"/>
  <c r="K166" i="7"/>
  <c r="K164" i="1"/>
  <c r="I164" i="5" s="1"/>
  <c r="K164" i="7"/>
  <c r="K159" i="1"/>
  <c r="I159" i="5" s="1"/>
  <c r="K159" i="7"/>
  <c r="K155" i="1"/>
  <c r="I155" i="5" s="1"/>
  <c r="K155" i="7"/>
  <c r="K136" i="1"/>
  <c r="I136" i="5" s="1"/>
  <c r="K136" i="7"/>
  <c r="K118" i="1"/>
  <c r="I118" i="5" s="1"/>
  <c r="K118" i="7"/>
  <c r="K114" i="1"/>
  <c r="I114" i="5" s="1"/>
  <c r="K114" i="7"/>
  <c r="K102" i="1"/>
  <c r="I102" i="5" s="1"/>
  <c r="K102" i="7"/>
  <c r="K90" i="1"/>
  <c r="I89" i="5" s="1"/>
  <c r="K90" i="7"/>
  <c r="K85" i="1"/>
  <c r="I84" i="5" s="1"/>
  <c r="K85" i="7"/>
  <c r="K81" i="1"/>
  <c r="K81" i="7"/>
  <c r="K66" i="1"/>
  <c r="I65" i="5" s="1"/>
  <c r="K66" i="7"/>
  <c r="K6" i="1"/>
  <c r="I5" i="5" s="1"/>
  <c r="K6" i="7"/>
  <c r="K404" i="1"/>
  <c r="I403" i="5" s="1"/>
  <c r="K404" i="7"/>
  <c r="K386" i="1"/>
  <c r="I385" i="5" s="1"/>
  <c r="K386" i="7"/>
  <c r="K380" i="1"/>
  <c r="I379" i="5" s="1"/>
  <c r="K380" i="7"/>
  <c r="K184" i="1"/>
  <c r="I184" i="5" s="1"/>
  <c r="K184" i="7"/>
  <c r="K47" i="1"/>
  <c r="I46" i="5" s="1"/>
  <c r="K47" i="7"/>
  <c r="K39" i="1"/>
  <c r="I38" i="5" s="1"/>
  <c r="K39" i="7"/>
  <c r="K16" i="1"/>
  <c r="I15" i="5" s="1"/>
  <c r="K16" i="7"/>
  <c r="K25" i="1"/>
  <c r="I24" i="5" s="1"/>
  <c r="K25" i="7"/>
  <c r="K9" i="1"/>
  <c r="I8" i="5" s="1"/>
  <c r="K9" i="7"/>
  <c r="K382" i="1"/>
  <c r="I381" i="5" s="1"/>
  <c r="K382" i="7"/>
  <c r="K254" i="1"/>
  <c r="I254" i="5" s="1"/>
  <c r="K254" i="7"/>
  <c r="K423" i="1"/>
  <c r="I422" i="5" s="1"/>
  <c r="K423" i="7"/>
  <c r="K415" i="1"/>
  <c r="I414" i="5" s="1"/>
  <c r="K415" i="7"/>
  <c r="K131" i="1"/>
  <c r="I131" i="5" s="1"/>
  <c r="K131" i="7"/>
  <c r="K356" i="1"/>
  <c r="I355" i="5" s="1"/>
  <c r="K356" i="7"/>
  <c r="K417" i="1"/>
  <c r="I416" i="5" s="1"/>
  <c r="K417" i="7"/>
  <c r="K366" i="1"/>
  <c r="I365" i="5" s="1"/>
  <c r="K366" i="7"/>
  <c r="K362" i="1"/>
  <c r="I361" i="5" s="1"/>
  <c r="K362" i="7"/>
  <c r="K358" i="1"/>
  <c r="I357" i="5" s="1"/>
  <c r="K358" i="7"/>
  <c r="K143" i="1"/>
  <c r="I143" i="5" s="1"/>
  <c r="K143" i="7"/>
  <c r="K134" i="1"/>
  <c r="I134" i="5" s="1"/>
  <c r="K134" i="7"/>
  <c r="K127" i="1"/>
  <c r="I127" i="5" s="1"/>
  <c r="K127" i="7"/>
  <c r="K5" i="1"/>
  <c r="I4" i="5" s="1"/>
  <c r="K5" i="7"/>
  <c r="K191" i="1"/>
  <c r="I191" i="5" s="1"/>
  <c r="K191" i="7"/>
  <c r="K27" i="1"/>
  <c r="I26" i="5" s="1"/>
  <c r="K27" i="7"/>
  <c r="K14" i="1"/>
  <c r="I13" i="5" s="1"/>
  <c r="K14" i="7"/>
  <c r="K410" i="1"/>
  <c r="I409" i="5" s="1"/>
  <c r="K410" i="7"/>
  <c r="K398" i="1"/>
  <c r="I397" i="5" s="1"/>
  <c r="K398" i="7"/>
  <c r="K390" i="1"/>
  <c r="I389" i="5" s="1"/>
  <c r="K390" i="7"/>
  <c r="K388" i="1"/>
  <c r="I387" i="5" s="1"/>
  <c r="K388" i="7"/>
  <c r="K344" i="1"/>
  <c r="I344" i="5" s="1"/>
  <c r="K344" i="7"/>
  <c r="K322" i="1"/>
  <c r="I322" i="5" s="1"/>
  <c r="K322" i="7"/>
  <c r="K281" i="1"/>
  <c r="I281" i="5" s="1"/>
  <c r="K281" i="7"/>
  <c r="K277" i="1"/>
  <c r="I277" i="5" s="1"/>
  <c r="K277" i="7"/>
  <c r="K122" i="1"/>
  <c r="I122" i="5" s="1"/>
  <c r="K122" i="7"/>
  <c r="K110" i="1"/>
  <c r="I110" i="5" s="1"/>
  <c r="K110" i="7"/>
  <c r="K103" i="1"/>
  <c r="I103" i="5" s="1"/>
  <c r="K103" i="7"/>
  <c r="K89" i="1"/>
  <c r="I88" i="5" s="1"/>
  <c r="K89" i="7"/>
  <c r="K72" i="1"/>
  <c r="I71" i="5" s="1"/>
  <c r="K72" i="7"/>
  <c r="K376" i="1"/>
  <c r="I375" i="5" s="1"/>
  <c r="K376" i="7"/>
  <c r="K353" i="1"/>
  <c r="I352" i="5" s="1"/>
  <c r="K353" i="7"/>
  <c r="K224" i="1"/>
  <c r="I224" i="5" s="1"/>
  <c r="K224" i="7"/>
  <c r="K57" i="1"/>
  <c r="I56" i="5" s="1"/>
  <c r="K57" i="7"/>
  <c r="K53" i="1"/>
  <c r="I52" i="5" s="1"/>
  <c r="K53" i="7"/>
  <c r="K79" i="1"/>
  <c r="I78" i="5" s="1"/>
  <c r="K79" i="7"/>
  <c r="K94" i="1"/>
  <c r="I93" i="5" s="1"/>
  <c r="K94" i="7"/>
  <c r="K158" i="1"/>
  <c r="I158" i="5" s="1"/>
  <c r="K158" i="7"/>
  <c r="K188" i="1"/>
  <c r="I188" i="5" s="1"/>
  <c r="K188" i="7"/>
  <c r="K297" i="1"/>
  <c r="I297" i="5" s="1"/>
  <c r="K297" i="7"/>
  <c r="K378" i="1"/>
  <c r="I377" i="5" s="1"/>
  <c r="K378" i="7"/>
  <c r="K412" i="1"/>
  <c r="I411" i="5" s="1"/>
  <c r="K412" i="7"/>
  <c r="K350" i="1"/>
  <c r="I349" i="5" s="1"/>
  <c r="K350" i="7"/>
  <c r="K337" i="1"/>
  <c r="I337" i="5" s="1"/>
  <c r="K337" i="7"/>
  <c r="K309" i="1"/>
  <c r="I309" i="5" s="1"/>
  <c r="K309" i="7"/>
  <c r="K408" i="1"/>
  <c r="I407" i="5" s="1"/>
  <c r="K408" i="7"/>
  <c r="K106" i="1"/>
  <c r="I106" i="5" s="1"/>
  <c r="K106" i="7"/>
  <c r="K92" i="1"/>
  <c r="I91" i="5" s="1"/>
  <c r="K92" i="7"/>
  <c r="K87" i="1"/>
  <c r="I86" i="5" s="1"/>
  <c r="K87" i="7"/>
  <c r="K69" i="1"/>
  <c r="I68" i="5" s="1"/>
  <c r="K69" i="7"/>
  <c r="K393" i="1"/>
  <c r="I392" i="5" s="1"/>
  <c r="K393" i="7"/>
  <c r="K202" i="1"/>
  <c r="I202" i="5" s="1"/>
  <c r="K202" i="7"/>
  <c r="K63" i="1"/>
  <c r="I62" i="5" s="1"/>
  <c r="K63" i="7"/>
  <c r="K236" i="1"/>
  <c r="I236" i="5" s="1"/>
  <c r="K236" i="7"/>
  <c r="K125" i="1"/>
  <c r="I125" i="5" s="1"/>
  <c r="K125" i="7"/>
  <c r="K273" i="1"/>
  <c r="I273" i="5" s="1"/>
  <c r="K273" i="7"/>
  <c r="K204" i="1"/>
  <c r="I204" i="5" s="1"/>
  <c r="K204" i="7"/>
  <c r="K112" i="1"/>
  <c r="I112" i="5" s="1"/>
  <c r="K112" i="7"/>
  <c r="K97" i="1"/>
  <c r="I96" i="5" s="1"/>
  <c r="K97" i="7"/>
  <c r="K260" i="1"/>
  <c r="I260" i="5" s="1"/>
  <c r="K246" i="1"/>
  <c r="I246" i="5" s="1"/>
  <c r="K121" i="1"/>
  <c r="I121" i="5" s="1"/>
  <c r="K77" i="1"/>
  <c r="I76" i="5" s="1"/>
  <c r="K55" i="1"/>
  <c r="I54" i="5" s="1"/>
  <c r="K317" i="1"/>
  <c r="I317" i="5" s="1"/>
  <c r="K305" i="1"/>
  <c r="I305" i="5" s="1"/>
  <c r="K283" i="1"/>
  <c r="I283" i="5" s="1"/>
  <c r="K249" i="1"/>
  <c r="I249" i="5" s="1"/>
  <c r="K234" i="1"/>
  <c r="I234" i="5" s="1"/>
  <c r="K228" i="1"/>
  <c r="I228" i="5" s="1"/>
  <c r="K178" i="1"/>
  <c r="I178" i="5" s="1"/>
  <c r="K140" i="1"/>
  <c r="I140" i="5" s="1"/>
  <c r="K120" i="1"/>
  <c r="I120" i="5" s="1"/>
  <c r="K43" i="1"/>
  <c r="I42" i="5" s="1"/>
  <c r="K171" i="1"/>
  <c r="I171" i="5" s="1"/>
  <c r="K171" i="7"/>
  <c r="K165" i="1"/>
  <c r="I165" i="5" s="1"/>
  <c r="K165" i="7"/>
  <c r="K149" i="1"/>
  <c r="I149" i="5" s="1"/>
  <c r="K149" i="7"/>
  <c r="K138" i="1"/>
  <c r="I138" i="5" s="1"/>
  <c r="K138" i="7"/>
  <c r="K8" i="1"/>
  <c r="I7" i="5" s="1"/>
  <c r="K8" i="7"/>
  <c r="K384" i="1"/>
  <c r="I383" i="5" s="1"/>
  <c r="K384" i="7"/>
  <c r="K18" i="1"/>
  <c r="I17" i="5" s="1"/>
  <c r="K18" i="7"/>
  <c r="K413" i="1"/>
  <c r="I412" i="5" s="1"/>
  <c r="K413" i="7"/>
  <c r="K391" i="1"/>
  <c r="I390" i="5" s="1"/>
  <c r="K391" i="7"/>
  <c r="K68" i="1"/>
  <c r="I67" i="5" s="1"/>
  <c r="K68" i="7"/>
  <c r="K212" i="1"/>
  <c r="I212" i="5" s="1"/>
  <c r="K212" i="7"/>
  <c r="K180" i="1"/>
  <c r="I180" i="5" s="1"/>
  <c r="K161" i="1"/>
  <c r="I161" i="5" s="1"/>
  <c r="K116" i="1"/>
  <c r="I116" i="5" s="1"/>
  <c r="K83" i="1"/>
  <c r="I82" i="5" s="1"/>
  <c r="K213" i="1"/>
  <c r="I213" i="5" s="1"/>
  <c r="K213" i="7"/>
  <c r="K343" i="1"/>
  <c r="I343" i="5" s="1"/>
  <c r="K343" i="7"/>
  <c r="K332" i="1"/>
  <c r="I332" i="5" s="1"/>
  <c r="K332" i="7"/>
  <c r="K308" i="1"/>
  <c r="I308" i="5" s="1"/>
  <c r="K308" i="7"/>
  <c r="K300" i="1"/>
  <c r="I300" i="5" s="1"/>
  <c r="K300" i="7"/>
  <c r="K152" i="1"/>
  <c r="I152" i="5" s="1"/>
  <c r="K152" i="7"/>
  <c r="K148" i="1"/>
  <c r="I148" i="5" s="1"/>
  <c r="K148" i="7"/>
  <c r="K137" i="1"/>
  <c r="I137" i="5" s="1"/>
  <c r="K137" i="7"/>
  <c r="K119" i="1"/>
  <c r="I119" i="5" s="1"/>
  <c r="K119" i="7"/>
  <c r="K115" i="1"/>
  <c r="I115" i="5" s="1"/>
  <c r="K115" i="7"/>
  <c r="K105" i="1"/>
  <c r="I105" i="5" s="1"/>
  <c r="K105" i="7"/>
  <c r="K91" i="1"/>
  <c r="I90" i="5" s="1"/>
  <c r="K91" i="7"/>
  <c r="K82" i="1"/>
  <c r="I81" i="5" s="1"/>
  <c r="K82" i="7"/>
  <c r="K67" i="1"/>
  <c r="I66" i="5" s="1"/>
  <c r="K67" i="7"/>
  <c r="K392" i="1"/>
  <c r="I391" i="5" s="1"/>
  <c r="K392" i="7"/>
  <c r="K381" i="1"/>
  <c r="I380" i="5" s="1"/>
  <c r="K381" i="7"/>
  <c r="K185" i="1"/>
  <c r="I185" i="5" s="1"/>
  <c r="K185" i="7"/>
  <c r="K40" i="1"/>
  <c r="I39" i="5" s="1"/>
  <c r="K40" i="7"/>
  <c r="K20" i="1"/>
  <c r="I19" i="5" s="1"/>
  <c r="K20" i="7"/>
  <c r="K10" i="1"/>
  <c r="I9" i="5" s="1"/>
  <c r="K10" i="7"/>
  <c r="K403" i="1"/>
  <c r="I402" i="5" s="1"/>
  <c r="K403" i="7"/>
  <c r="K259" i="1"/>
  <c r="I259" i="5" s="1"/>
  <c r="K259" i="7"/>
  <c r="K162" i="1"/>
  <c r="I162" i="5" s="1"/>
  <c r="K162" i="7"/>
  <c r="K418" i="1"/>
  <c r="I417" i="5" s="1"/>
  <c r="K418" i="7"/>
  <c r="K132" i="1"/>
  <c r="I132" i="5" s="1"/>
  <c r="K132" i="7"/>
  <c r="K357" i="1"/>
  <c r="I356" i="5" s="1"/>
  <c r="K357" i="7"/>
  <c r="K15" i="1"/>
  <c r="I14" i="5" s="1"/>
  <c r="K15" i="7"/>
  <c r="K367" i="1"/>
  <c r="I366" i="5" s="1"/>
  <c r="K367" i="7"/>
  <c r="K363" i="1"/>
  <c r="I362" i="5" s="1"/>
  <c r="K363" i="7"/>
  <c r="K359" i="1"/>
  <c r="I358" i="5" s="1"/>
  <c r="K359" i="7"/>
  <c r="K135" i="1"/>
  <c r="I135" i="5" s="1"/>
  <c r="K135" i="7"/>
  <c r="K128" i="1"/>
  <c r="I128" i="5" s="1"/>
  <c r="K128" i="7"/>
  <c r="K4" i="1"/>
  <c r="I3" i="5" s="1"/>
  <c r="K4" i="7"/>
  <c r="K42" i="1"/>
  <c r="I41" i="5" s="1"/>
  <c r="K42" i="7"/>
  <c r="K28" i="1"/>
  <c r="I27" i="5" s="1"/>
  <c r="K28" i="7"/>
  <c r="K396" i="1"/>
  <c r="I395" i="5" s="1"/>
  <c r="K396" i="7"/>
  <c r="K411" i="1"/>
  <c r="I410" i="5" s="1"/>
  <c r="K411" i="7"/>
  <c r="K400" i="1"/>
  <c r="I399" i="5" s="1"/>
  <c r="K400" i="7"/>
  <c r="K373" i="1"/>
  <c r="I372" i="5" s="1"/>
  <c r="K373" i="7"/>
  <c r="K371" i="1"/>
  <c r="I370" i="5" s="1"/>
  <c r="K371" i="7"/>
  <c r="K346" i="1"/>
  <c r="I346" i="5" s="1"/>
  <c r="K346" i="7"/>
  <c r="K278" i="1"/>
  <c r="I278" i="5" s="1"/>
  <c r="K278" i="7"/>
  <c r="K203" i="1"/>
  <c r="I203" i="5" s="1"/>
  <c r="K203" i="7"/>
  <c r="K104" i="1"/>
  <c r="I104" i="5" s="1"/>
  <c r="K104" i="7"/>
  <c r="K96" i="1"/>
  <c r="I95" i="5" s="1"/>
  <c r="K96" i="7"/>
  <c r="K407" i="1"/>
  <c r="I406" i="5" s="1"/>
  <c r="K407" i="7"/>
  <c r="K354" i="1"/>
  <c r="I353" i="5" s="1"/>
  <c r="K354" i="7"/>
  <c r="K227" i="1"/>
  <c r="I227" i="5" s="1"/>
  <c r="K227" i="7"/>
  <c r="K80" i="1"/>
  <c r="I79" i="5" s="1"/>
  <c r="K80" i="7"/>
  <c r="K76" i="1"/>
  <c r="I75" i="5" s="1"/>
  <c r="K76" i="7"/>
  <c r="K349" i="7"/>
  <c r="K349" i="1"/>
  <c r="I348" i="5" s="1"/>
  <c r="K409" i="1"/>
  <c r="I408" i="5" s="1"/>
  <c r="K409" i="7"/>
  <c r="AA57" i="7"/>
  <c r="X57" i="7"/>
  <c r="K78" i="7"/>
  <c r="AA81" i="7"/>
  <c r="Y81" i="7"/>
  <c r="X81" i="7"/>
  <c r="AA85" i="7"/>
  <c r="X85" i="7"/>
  <c r="X105" i="7"/>
  <c r="Y105" i="7"/>
  <c r="Z105" i="7" s="1"/>
  <c r="AA105" i="7" s="1"/>
  <c r="Y134" i="7"/>
  <c r="AA134" i="7"/>
  <c r="Y150" i="7"/>
  <c r="X150" i="7"/>
  <c r="AA150" i="7"/>
  <c r="AA159" i="7"/>
  <c r="X159" i="7"/>
  <c r="Y161" i="7"/>
  <c r="AA161" i="7"/>
  <c r="K196" i="7"/>
  <c r="Y211" i="7"/>
  <c r="AA211" i="7"/>
  <c r="Y228" i="7"/>
  <c r="AA228" i="7"/>
  <c r="Y233" i="7"/>
  <c r="AA233" i="7"/>
  <c r="X233" i="7"/>
  <c r="AA286" i="7"/>
  <c r="X286" i="7"/>
  <c r="Y286" i="7"/>
  <c r="AA364" i="7"/>
  <c r="X364" i="7"/>
  <c r="Y364" i="7"/>
  <c r="AA508" i="7"/>
  <c r="Y508" i="7"/>
  <c r="X508" i="7"/>
  <c r="Y520" i="7"/>
  <c r="Z520" i="7" s="1"/>
  <c r="X520" i="7"/>
  <c r="K3" i="7"/>
  <c r="Y10" i="7"/>
  <c r="AA11" i="7"/>
  <c r="K13" i="7"/>
  <c r="X13" i="7"/>
  <c r="Y17" i="7"/>
  <c r="AA18" i="7"/>
  <c r="Y20" i="7"/>
  <c r="Y28" i="7"/>
  <c r="Z28" i="7" s="1"/>
  <c r="M28" i="7" s="1"/>
  <c r="X29" i="7"/>
  <c r="AA36" i="7"/>
  <c r="K37" i="7"/>
  <c r="Y54" i="7"/>
  <c r="AA55" i="7"/>
  <c r="AA62" i="7"/>
  <c r="AA65" i="7"/>
  <c r="X65" i="7"/>
  <c r="X69" i="7"/>
  <c r="X72" i="7"/>
  <c r="Y72" i="7"/>
  <c r="AA75" i="7"/>
  <c r="Y76" i="7"/>
  <c r="AA77" i="7"/>
  <c r="Y77" i="7"/>
  <c r="AA79" i="7"/>
  <c r="K88" i="7"/>
  <c r="X88" i="7"/>
  <c r="Y88" i="7"/>
  <c r="X92" i="7"/>
  <c r="Y92" i="7"/>
  <c r="K95" i="7"/>
  <c r="Y112" i="7"/>
  <c r="Z112" i="7" s="1"/>
  <c r="AA112" i="7" s="1"/>
  <c r="X112" i="7"/>
  <c r="Y130" i="7"/>
  <c r="Y137" i="7"/>
  <c r="X137" i="7"/>
  <c r="K141" i="7"/>
  <c r="X163" i="7"/>
  <c r="X214" i="7"/>
  <c r="Y230" i="7"/>
  <c r="AA230" i="7"/>
  <c r="X230" i="7"/>
  <c r="Y237" i="7"/>
  <c r="Z237" i="7" s="1"/>
  <c r="X237" i="7"/>
  <c r="AA250" i="7"/>
  <c r="Y250" i="7"/>
  <c r="AA261" i="7"/>
  <c r="Y261" i="7"/>
  <c r="X303" i="7"/>
  <c r="Y303" i="7"/>
  <c r="AA339" i="7"/>
  <c r="X339" i="7"/>
  <c r="Y339" i="7"/>
  <c r="Y397" i="7"/>
  <c r="X397" i="7"/>
  <c r="Y408" i="7"/>
  <c r="X408" i="7"/>
  <c r="X5" i="7"/>
  <c r="Y9" i="7"/>
  <c r="X25" i="7"/>
  <c r="K29" i="7"/>
  <c r="Y38" i="7"/>
  <c r="Z38" i="7" s="1"/>
  <c r="M38" i="7" s="1"/>
  <c r="X42" i="7"/>
  <c r="X45" i="7"/>
  <c r="X49" i="7"/>
  <c r="Y57" i="7"/>
  <c r="K65" i="7"/>
  <c r="K75" i="7"/>
  <c r="Y85" i="7"/>
  <c r="AA119" i="7"/>
  <c r="X119" i="7"/>
  <c r="Y169" i="7"/>
  <c r="AA169" i="7"/>
  <c r="AA280" i="7"/>
  <c r="X280" i="7"/>
  <c r="AA300" i="7"/>
  <c r="X300" i="7"/>
  <c r="AA333" i="7"/>
  <c r="X333" i="7"/>
  <c r="Y333" i="7"/>
  <c r="AA343" i="7"/>
  <c r="X343" i="7"/>
  <c r="Y343" i="7"/>
  <c r="K387" i="1"/>
  <c r="I386" i="5" s="1"/>
  <c r="K387" i="7"/>
  <c r="K351" i="1"/>
  <c r="I350" i="5" s="1"/>
  <c r="K351" i="7"/>
  <c r="K341" i="1"/>
  <c r="I341" i="5" s="1"/>
  <c r="K341" i="7"/>
  <c r="K334" i="1"/>
  <c r="I334" i="5" s="1"/>
  <c r="K334" i="7"/>
  <c r="K324" i="1"/>
  <c r="I324" i="5" s="1"/>
  <c r="K324" i="7"/>
  <c r="K306" i="1"/>
  <c r="I306" i="5" s="1"/>
  <c r="K306" i="7"/>
  <c r="K301" i="1"/>
  <c r="I301" i="5" s="1"/>
  <c r="K301" i="7"/>
  <c r="K299" i="1"/>
  <c r="I299" i="5" s="1"/>
  <c r="K299" i="7"/>
  <c r="K296" i="1"/>
  <c r="I296" i="5" s="1"/>
  <c r="K296" i="7"/>
  <c r="K284" i="1"/>
  <c r="I284" i="5" s="1"/>
  <c r="K284" i="7"/>
  <c r="K223" i="1"/>
  <c r="I223" i="5" s="1"/>
  <c r="K223" i="7"/>
  <c r="K198" i="1"/>
  <c r="I198" i="5" s="1"/>
  <c r="K198" i="7"/>
  <c r="K172" i="1"/>
  <c r="I172" i="5" s="1"/>
  <c r="K172" i="7"/>
  <c r="K147" i="1"/>
  <c r="I147" i="5" s="1"/>
  <c r="K147" i="7"/>
  <c r="K139" i="1"/>
  <c r="I139" i="5" s="1"/>
  <c r="K139" i="7"/>
  <c r="K124" i="1"/>
  <c r="I124" i="5" s="1"/>
  <c r="K124" i="7"/>
  <c r="K107" i="1"/>
  <c r="I107" i="5" s="1"/>
  <c r="K107" i="7"/>
  <c r="K394" i="1"/>
  <c r="I393" i="5" s="1"/>
  <c r="K394" i="7"/>
  <c r="K385" i="1"/>
  <c r="I384" i="5" s="1"/>
  <c r="K385" i="7"/>
  <c r="K379" i="1"/>
  <c r="I378" i="5" s="1"/>
  <c r="K379" i="7"/>
  <c r="K183" i="1"/>
  <c r="I183" i="5" s="1"/>
  <c r="K183" i="7"/>
  <c r="K239" i="1"/>
  <c r="I239" i="5" s="1"/>
  <c r="K239" i="7"/>
  <c r="K206" i="1"/>
  <c r="I206" i="5" s="1"/>
  <c r="K206" i="7"/>
  <c r="K420" i="1"/>
  <c r="I419" i="5" s="1"/>
  <c r="K420" i="7"/>
  <c r="K130" i="1"/>
  <c r="I130" i="5" s="1"/>
  <c r="K130" i="7"/>
  <c r="K355" i="1"/>
  <c r="I354" i="5" s="1"/>
  <c r="K355" i="7"/>
  <c r="K414" i="1"/>
  <c r="I413" i="5" s="1"/>
  <c r="K414" i="7"/>
  <c r="K365" i="1"/>
  <c r="I364" i="5" s="1"/>
  <c r="K365" i="7"/>
  <c r="K361" i="1"/>
  <c r="I360" i="5" s="1"/>
  <c r="K361" i="7"/>
  <c r="K257" i="1"/>
  <c r="I257" i="5" s="1"/>
  <c r="K257" i="7"/>
  <c r="K133" i="1"/>
  <c r="I133" i="5" s="1"/>
  <c r="K133" i="7"/>
  <c r="K154" i="1"/>
  <c r="I154" i="5" s="1"/>
  <c r="K154" i="7"/>
  <c r="K230" i="1"/>
  <c r="I230" i="5" s="1"/>
  <c r="K230" i="7"/>
  <c r="K186" i="1"/>
  <c r="I186" i="5" s="1"/>
  <c r="K186" i="7"/>
  <c r="K402" i="1"/>
  <c r="I401" i="5" s="1"/>
  <c r="K402" i="7"/>
  <c r="K374" i="1"/>
  <c r="I373" i="5" s="1"/>
  <c r="K374" i="7"/>
  <c r="K372" i="1"/>
  <c r="I371" i="5" s="1"/>
  <c r="K372" i="7"/>
  <c r="K370" i="1"/>
  <c r="I369" i="5" s="1"/>
  <c r="K370" i="7"/>
  <c r="K339" i="1"/>
  <c r="I339" i="5" s="1"/>
  <c r="K339" i="7"/>
  <c r="K280" i="1"/>
  <c r="I280" i="5" s="1"/>
  <c r="K280" i="7"/>
  <c r="K276" i="1"/>
  <c r="I276" i="5" s="1"/>
  <c r="K276" i="7"/>
  <c r="K269" i="1"/>
  <c r="I269" i="5" s="1"/>
  <c r="K269" i="7"/>
  <c r="K71" i="1"/>
  <c r="I70" i="5" s="1"/>
  <c r="K71" i="7"/>
  <c r="K375" i="1"/>
  <c r="I374" i="5" s="1"/>
  <c r="K375" i="7"/>
  <c r="K291" i="1"/>
  <c r="I291" i="5" s="1"/>
  <c r="K291" i="7"/>
  <c r="K56" i="1"/>
  <c r="I55" i="5" s="1"/>
  <c r="K56" i="7"/>
  <c r="K187" i="1"/>
  <c r="I187" i="5" s="1"/>
  <c r="K187" i="7"/>
  <c r="K253" i="1"/>
  <c r="I253" i="5" s="1"/>
  <c r="K253" i="7"/>
  <c r="K318" i="1"/>
  <c r="I318" i="5" s="1"/>
  <c r="K318" i="7"/>
  <c r="K377" i="1"/>
  <c r="I376" i="5" s="1"/>
  <c r="K377" i="7"/>
  <c r="Y5" i="7"/>
  <c r="AA6" i="7"/>
  <c r="AA12" i="7"/>
  <c r="AA14" i="7"/>
  <c r="X15" i="7"/>
  <c r="X18" i="7"/>
  <c r="AA19" i="7"/>
  <c r="AA21" i="7"/>
  <c r="Y22" i="7"/>
  <c r="Y25" i="7"/>
  <c r="Y26" i="7"/>
  <c r="Z26" i="7" s="1"/>
  <c r="AA26" i="7" s="1"/>
  <c r="Y30" i="7"/>
  <c r="Z30" i="7" s="1"/>
  <c r="M30" i="7" s="1"/>
  <c r="X31" i="7"/>
  <c r="X33" i="7"/>
  <c r="AA39" i="7"/>
  <c r="Y42" i="7"/>
  <c r="AA43" i="7"/>
  <c r="Y44" i="7"/>
  <c r="Z44" i="7" s="1"/>
  <c r="M44" i="7" s="1"/>
  <c r="K46" i="7"/>
  <c r="AA46" i="7"/>
  <c r="Y50" i="7"/>
  <c r="AA51" i="7"/>
  <c r="AA53" i="7"/>
  <c r="X53" i="7"/>
  <c r="Y58" i="7"/>
  <c r="AA59" i="7"/>
  <c r="AA61" i="7"/>
  <c r="X61" i="7"/>
  <c r="AA66" i="7"/>
  <c r="K70" i="7"/>
  <c r="X70" i="7"/>
  <c r="X86" i="7"/>
  <c r="K93" i="7"/>
  <c r="K98" i="7"/>
  <c r="K101" i="7"/>
  <c r="X101" i="7"/>
  <c r="Y101" i="7"/>
  <c r="K113" i="7"/>
  <c r="AA114" i="7"/>
  <c r="Y114" i="7"/>
  <c r="X114" i="7"/>
  <c r="Y167" i="7"/>
  <c r="X167" i="7"/>
  <c r="AA167" i="7"/>
  <c r="AA194" i="7"/>
  <c r="X194" i="7"/>
  <c r="AA196" i="7"/>
  <c r="AA209" i="7"/>
  <c r="X209" i="7"/>
  <c r="Y218" i="7"/>
  <c r="X218" i="7"/>
  <c r="AA218" i="7"/>
  <c r="X247" i="7"/>
  <c r="Y247" i="7"/>
  <c r="Z247" i="7" s="1"/>
  <c r="X299" i="7"/>
  <c r="Y299" i="7"/>
  <c r="AA310" i="7"/>
  <c r="X310" i="7"/>
  <c r="Y310" i="7"/>
  <c r="AA342" i="7"/>
  <c r="Y342" i="7"/>
  <c r="X108" i="7"/>
  <c r="Y110" i="7"/>
  <c r="Y119" i="7"/>
  <c r="X141" i="7"/>
  <c r="Y187" i="7"/>
  <c r="AA187" i="7"/>
  <c r="X199" i="7"/>
  <c r="Y200" i="7"/>
  <c r="AA200" i="7"/>
  <c r="AA220" i="7"/>
  <c r="X222" i="7"/>
  <c r="Y239" i="7"/>
  <c r="AA271" i="7"/>
  <c r="X271" i="7"/>
  <c r="X284" i="7"/>
  <c r="Y284" i="7"/>
  <c r="AA296" i="7"/>
  <c r="X296" i="7"/>
  <c r="Y315" i="7"/>
  <c r="AA318" i="7"/>
  <c r="X318" i="7"/>
  <c r="Y323" i="7"/>
  <c r="AA329" i="7"/>
  <c r="X329" i="7"/>
  <c r="AA356" i="7"/>
  <c r="X356" i="7"/>
  <c r="Y356" i="7"/>
  <c r="AA472" i="7"/>
  <c r="Y472" i="7"/>
  <c r="X472" i="7"/>
  <c r="X483" i="7"/>
  <c r="Y483" i="7"/>
  <c r="AA483" i="7"/>
  <c r="X52" i="7"/>
  <c r="X56" i="7"/>
  <c r="X60" i="7"/>
  <c r="X64" i="7"/>
  <c r="AA71" i="7"/>
  <c r="AA73" i="7"/>
  <c r="X74" i="7"/>
  <c r="AA78" i="7"/>
  <c r="X80" i="7"/>
  <c r="AA87" i="7"/>
  <c r="AA89" i="7"/>
  <c r="X90" i="7"/>
  <c r="AA94" i="7"/>
  <c r="Y97" i="7"/>
  <c r="Z97" i="7" s="1"/>
  <c r="M97" i="7" s="1"/>
  <c r="Y99" i="7"/>
  <c r="AA100" i="7"/>
  <c r="AA102" i="7"/>
  <c r="X103" i="7"/>
  <c r="X106" i="7"/>
  <c r="X107" i="7"/>
  <c r="Y113" i="7"/>
  <c r="Z113" i="7" s="1"/>
  <c r="AA113" i="7" s="1"/>
  <c r="AA120" i="7"/>
  <c r="Y124" i="7"/>
  <c r="Z124" i="7" s="1"/>
  <c r="AA124" i="7" s="1"/>
  <c r="AA126" i="7"/>
  <c r="Y127" i="7"/>
  <c r="AA131" i="7"/>
  <c r="Y133" i="7"/>
  <c r="X136" i="7"/>
  <c r="X140" i="7"/>
  <c r="Y142" i="7"/>
  <c r="X147" i="7"/>
  <c r="X164" i="7"/>
  <c r="Y165" i="7"/>
  <c r="AA165" i="7"/>
  <c r="AA171" i="7"/>
  <c r="X175" i="7"/>
  <c r="Y189" i="7"/>
  <c r="Z189" i="7" s="1"/>
  <c r="AA189" i="7" s="1"/>
  <c r="Y191" i="7"/>
  <c r="Z191" i="7" s="1"/>
  <c r="X191" i="7"/>
  <c r="Y198" i="7"/>
  <c r="AA198" i="7"/>
  <c r="Y202" i="7"/>
  <c r="Z202" i="7" s="1"/>
  <c r="Y215" i="7"/>
  <c r="Y216" i="7"/>
  <c r="AA216" i="7"/>
  <c r="AA222" i="7"/>
  <c r="Y238" i="7"/>
  <c r="AA238" i="7"/>
  <c r="Y244" i="7"/>
  <c r="AA257" i="7"/>
  <c r="Y257" i="7"/>
  <c r="X273" i="7"/>
  <c r="X276" i="7"/>
  <c r="AA287" i="7"/>
  <c r="Y291" i="7"/>
  <c r="Y295" i="7"/>
  <c r="X301" i="7"/>
  <c r="AA311" i="7"/>
  <c r="AA314" i="7"/>
  <c r="X314" i="7"/>
  <c r="AA322" i="7"/>
  <c r="X322" i="7"/>
  <c r="AA334" i="7"/>
  <c r="Y337" i="7"/>
  <c r="Y344" i="7"/>
  <c r="X344" i="7"/>
  <c r="Y369" i="7"/>
  <c r="Z369" i="7" s="1"/>
  <c r="AA369" i="7" s="1"/>
  <c r="X369" i="7"/>
  <c r="AA382" i="7"/>
  <c r="X382" i="7"/>
  <c r="AA82" i="7"/>
  <c r="X84" i="7"/>
  <c r="AA91" i="7"/>
  <c r="AA93" i="7"/>
  <c r="Y96" i="7"/>
  <c r="Z96" i="7" s="1"/>
  <c r="AA96" i="7" s="1"/>
  <c r="X98" i="7"/>
  <c r="AA104" i="7"/>
  <c r="AA108" i="7"/>
  <c r="AA115" i="7"/>
  <c r="Y117" i="7"/>
  <c r="X118" i="7"/>
  <c r="AA123" i="7"/>
  <c r="X127" i="7"/>
  <c r="AA128" i="7"/>
  <c r="AA130" i="7"/>
  <c r="X135" i="7"/>
  <c r="Y138" i="7"/>
  <c r="Y145" i="7"/>
  <c r="Y163" i="7"/>
  <c r="AA163" i="7"/>
  <c r="Y190" i="7"/>
  <c r="Z190" i="7" s="1"/>
  <c r="AA190" i="7" s="1"/>
  <c r="Y196" i="7"/>
  <c r="Y214" i="7"/>
  <c r="AA214" i="7"/>
  <c r="X232" i="7"/>
  <c r="AA253" i="7"/>
  <c r="Y253" i="7"/>
  <c r="AA265" i="7"/>
  <c r="Y265" i="7"/>
  <c r="X297" i="7"/>
  <c r="Y318" i="7"/>
  <c r="AA319" i="7"/>
  <c r="X327" i="7"/>
  <c r="Y327" i="7"/>
  <c r="AA330" i="7"/>
  <c r="X340" i="7"/>
  <c r="X359" i="7"/>
  <c r="AA359" i="7"/>
  <c r="Y359" i="7"/>
  <c r="Y368" i="7"/>
  <c r="X368" i="7"/>
  <c r="Y398" i="7"/>
  <c r="X398" i="7"/>
  <c r="AA398" i="7"/>
  <c r="AA431" i="7"/>
  <c r="X431" i="7"/>
  <c r="Y431" i="7"/>
  <c r="Y146" i="7"/>
  <c r="Y155" i="7"/>
  <c r="Y156" i="7"/>
  <c r="X157" i="7"/>
  <c r="Y159" i="7"/>
  <c r="X172" i="7"/>
  <c r="Y173" i="7"/>
  <c r="Y174" i="7"/>
  <c r="Y175" i="7"/>
  <c r="Y178" i="7"/>
  <c r="X180" i="7"/>
  <c r="X184" i="7"/>
  <c r="Y192" i="7"/>
  <c r="Y193" i="7"/>
  <c r="Y194" i="7"/>
  <c r="X206" i="7"/>
  <c r="Y207" i="7"/>
  <c r="Y208" i="7"/>
  <c r="Y209" i="7"/>
  <c r="Y213" i="7"/>
  <c r="Z213" i="7" s="1"/>
  <c r="M213" i="7" s="1"/>
  <c r="Y223" i="7"/>
  <c r="Y224" i="7"/>
  <c r="X225" i="7"/>
  <c r="Y226" i="7"/>
  <c r="X234" i="7"/>
  <c r="Y235" i="7"/>
  <c r="Y236" i="7"/>
  <c r="AA241" i="7"/>
  <c r="X242" i="7"/>
  <c r="Y243" i="7"/>
  <c r="Z243" i="7" s="1"/>
  <c r="M243" i="7" s="1"/>
  <c r="AA245" i="7"/>
  <c r="X248" i="7"/>
  <c r="X250" i="7"/>
  <c r="Y251" i="7"/>
  <c r="Z251" i="7" s="1"/>
  <c r="AA251" i="7" s="1"/>
  <c r="X253" i="7"/>
  <c r="X255" i="7"/>
  <c r="X257" i="7"/>
  <c r="X259" i="7"/>
  <c r="X261" i="7"/>
  <c r="X263" i="7"/>
  <c r="X265" i="7"/>
  <c r="X267" i="7"/>
  <c r="AA270" i="7"/>
  <c r="AA274" i="7"/>
  <c r="AA277" i="7"/>
  <c r="X279" i="7"/>
  <c r="AA281" i="7"/>
  <c r="Y282" i="7"/>
  <c r="AA283" i="7"/>
  <c r="AA285" i="7"/>
  <c r="Y324" i="7"/>
  <c r="AA325" i="7"/>
  <c r="X335" i="7"/>
  <c r="AA341" i="7"/>
  <c r="AA345" i="7"/>
  <c r="Y352" i="7"/>
  <c r="AA354" i="7"/>
  <c r="Y357" i="7"/>
  <c r="Y360" i="7"/>
  <c r="Y365" i="7"/>
  <c r="X365" i="7"/>
  <c r="AA381" i="7"/>
  <c r="X381" i="7"/>
  <c r="Y391" i="7"/>
  <c r="AA391" i="7"/>
  <c r="X391" i="7"/>
  <c r="Y395" i="7"/>
  <c r="X395" i="7"/>
  <c r="Y401" i="7"/>
  <c r="Y420" i="7"/>
  <c r="Z420" i="7" s="1"/>
  <c r="M420" i="7" s="1"/>
  <c r="Y436" i="7"/>
  <c r="X436" i="7"/>
  <c r="X444" i="7"/>
  <c r="AA444" i="7"/>
  <c r="Y460" i="7"/>
  <c r="AA461" i="7"/>
  <c r="X461" i="7"/>
  <c r="Y461" i="7"/>
  <c r="AA469" i="7"/>
  <c r="X469" i="7"/>
  <c r="Y469" i="7"/>
  <c r="AA499" i="7"/>
  <c r="X499" i="7"/>
  <c r="Y499" i="7"/>
  <c r="AA502" i="7"/>
  <c r="X502" i="7"/>
  <c r="Y502" i="7"/>
  <c r="AA516" i="7"/>
  <c r="Y516" i="7"/>
  <c r="X516" i="7"/>
  <c r="AA526" i="7"/>
  <c r="X526" i="7"/>
  <c r="Y526" i="7"/>
  <c r="AA244" i="7"/>
  <c r="Y246" i="7"/>
  <c r="Z246" i="7" s="1"/>
  <c r="M246" i="7" s="1"/>
  <c r="X249" i="7"/>
  <c r="X252" i="7"/>
  <c r="AA254" i="7"/>
  <c r="X256" i="7"/>
  <c r="AA258" i="7"/>
  <c r="X260" i="7"/>
  <c r="AA262" i="7"/>
  <c r="X264" i="7"/>
  <c r="AA266" i="7"/>
  <c r="X268" i="7"/>
  <c r="X272" i="7"/>
  <c r="Y275" i="7"/>
  <c r="Z275" i="7" s="1"/>
  <c r="AA275" i="7" s="1"/>
  <c r="X289" i="7"/>
  <c r="AA291" i="7"/>
  <c r="X293" i="7"/>
  <c r="AA295" i="7"/>
  <c r="AA299" i="7"/>
  <c r="AA303" i="7"/>
  <c r="X305" i="7"/>
  <c r="AA307" i="7"/>
  <c r="X309" i="7"/>
  <c r="X313" i="7"/>
  <c r="X317" i="7"/>
  <c r="X321" i="7"/>
  <c r="AA326" i="7"/>
  <c r="AA328" i="7"/>
  <c r="X332" i="7"/>
  <c r="AA336" i="7"/>
  <c r="X371" i="7"/>
  <c r="X375" i="7"/>
  <c r="X379" i="7"/>
  <c r="X387" i="7"/>
  <c r="X392" i="7"/>
  <c r="AA392" i="7"/>
  <c r="Y392" i="7"/>
  <c r="X394" i="7"/>
  <c r="X396" i="7"/>
  <c r="Y396" i="7"/>
  <c r="Z396" i="7" s="1"/>
  <c r="M396" i="7" s="1"/>
  <c r="AA400" i="7"/>
  <c r="X400" i="7"/>
  <c r="AA414" i="7"/>
  <c r="AA433" i="7"/>
  <c r="X433" i="7"/>
  <c r="Y433" i="7"/>
  <c r="X440" i="7"/>
  <c r="AA440" i="7"/>
  <c r="X453" i="7"/>
  <c r="AA453" i="7"/>
  <c r="X485" i="7"/>
  <c r="AA485" i="7"/>
  <c r="Y493" i="7"/>
  <c r="Z493" i="7" s="1"/>
  <c r="AA513" i="7"/>
  <c r="Y513" i="7"/>
  <c r="X513" i="7"/>
  <c r="AA393" i="7"/>
  <c r="Y393" i="7"/>
  <c r="X393" i="7"/>
  <c r="X399" i="7"/>
  <c r="Y399" i="7"/>
  <c r="X416" i="7"/>
  <c r="Y416" i="7"/>
  <c r="X456" i="7"/>
  <c r="Y456" i="7"/>
  <c r="Z456" i="7" s="1"/>
  <c r="M456" i="7" s="1"/>
  <c r="AA457" i="7"/>
  <c r="X457" i="7"/>
  <c r="Y457" i="7"/>
  <c r="Y464" i="7"/>
  <c r="AA465" i="7"/>
  <c r="X465" i="7"/>
  <c r="Y465" i="7"/>
  <c r="Y491" i="7"/>
  <c r="X491" i="7"/>
  <c r="AA510" i="7"/>
  <c r="X510" i="7"/>
  <c r="Y510" i="7"/>
  <c r="AA531" i="7"/>
  <c r="Y531" i="7"/>
  <c r="X531" i="7"/>
  <c r="Y353" i="7"/>
  <c r="X355" i="7"/>
  <c r="AA358" i="7"/>
  <c r="Y361" i="7"/>
  <c r="Y373" i="7"/>
  <c r="Z373" i="7" s="1"/>
  <c r="M373" i="7" s="1"/>
  <c r="Y377" i="7"/>
  <c r="Z377" i="7" s="1"/>
  <c r="AA377" i="7" s="1"/>
  <c r="Y386" i="7"/>
  <c r="Y405" i="7"/>
  <c r="X415" i="7"/>
  <c r="X418" i="7"/>
  <c r="AA427" i="7"/>
  <c r="X427" i="7"/>
  <c r="AA437" i="7"/>
  <c r="X437" i="7"/>
  <c r="AA476" i="7"/>
  <c r="X476" i="7"/>
  <c r="AA487" i="7"/>
  <c r="Y487" i="7"/>
  <c r="X487" i="7"/>
  <c r="Y488" i="7"/>
  <c r="Y492" i="7"/>
  <c r="AA500" i="7"/>
  <c r="Y500" i="7"/>
  <c r="X500" i="7"/>
  <c r="Y503" i="7"/>
  <c r="AA505" i="7"/>
  <c r="Y505" i="7"/>
  <c r="X505" i="7"/>
  <c r="Y506" i="7"/>
  <c r="AA515" i="7"/>
  <c r="X515" i="7"/>
  <c r="AA524" i="7"/>
  <c r="Y524" i="7"/>
  <c r="X524" i="7"/>
  <c r="Y527" i="7"/>
  <c r="AA529" i="7"/>
  <c r="Y529" i="7"/>
  <c r="X529" i="7"/>
  <c r="AA533" i="7"/>
  <c r="Y533" i="7"/>
  <c r="X533" i="7"/>
  <c r="X342" i="7"/>
  <c r="AA348" i="7"/>
  <c r="X349" i="7"/>
  <c r="X351" i="7"/>
  <c r="AA352" i="7"/>
  <c r="AA360" i="7"/>
  <c r="X363" i="7"/>
  <c r="X366" i="7"/>
  <c r="AA368" i="7"/>
  <c r="Y387" i="7"/>
  <c r="X388" i="7"/>
  <c r="AA389" i="7"/>
  <c r="Y390" i="7"/>
  <c r="Y406" i="7"/>
  <c r="X407" i="7"/>
  <c r="AA408" i="7"/>
  <c r="Y409" i="7"/>
  <c r="Y410" i="7"/>
  <c r="Z410" i="7" s="1"/>
  <c r="AA410" i="7" s="1"/>
  <c r="X413" i="7"/>
  <c r="AA435" i="7"/>
  <c r="X435" i="7"/>
  <c r="X443" i="7"/>
  <c r="Y443" i="7"/>
  <c r="X447" i="7"/>
  <c r="AA447" i="7"/>
  <c r="AA459" i="7"/>
  <c r="X459" i="7"/>
  <c r="AA463" i="7"/>
  <c r="X463" i="7"/>
  <c r="AA467" i="7"/>
  <c r="X467" i="7"/>
  <c r="AA471" i="7"/>
  <c r="X471" i="7"/>
  <c r="AA474" i="7"/>
  <c r="Y474" i="7"/>
  <c r="X474" i="7"/>
  <c r="Y478" i="7"/>
  <c r="Z478" i="7" s="1"/>
  <c r="AA478" i="7" s="1"/>
  <c r="X481" i="7"/>
  <c r="AA481" i="7"/>
  <c r="X484" i="7"/>
  <c r="X496" i="7"/>
  <c r="AA497" i="7"/>
  <c r="Y497" i="7"/>
  <c r="X497" i="7"/>
  <c r="Y498" i="7"/>
  <c r="AA507" i="7"/>
  <c r="X507" i="7"/>
  <c r="AA518" i="7"/>
  <c r="X518" i="7"/>
  <c r="Y543" i="7"/>
  <c r="Z543" i="7" s="1"/>
  <c r="AA543" i="7" s="1"/>
  <c r="X546" i="7"/>
  <c r="X547" i="7"/>
  <c r="Y419" i="7"/>
  <c r="AA426" i="7"/>
  <c r="AA430" i="7"/>
  <c r="AA432" i="7"/>
  <c r="AA434" i="7"/>
  <c r="AA436" i="7"/>
  <c r="AA438" i="7"/>
  <c r="X448" i="7"/>
  <c r="X452" i="7"/>
  <c r="AA473" i="7"/>
  <c r="AA475" i="7"/>
  <c r="X486" i="7"/>
  <c r="AA501" i="7"/>
  <c r="AA504" i="7"/>
  <c r="AA509" i="7"/>
  <c r="AA512" i="7"/>
  <c r="AA517" i="7"/>
  <c r="AA521" i="7"/>
  <c r="AA525" i="7"/>
  <c r="AA528" i="7"/>
  <c r="AA530" i="7"/>
  <c r="AA532" i="7"/>
  <c r="X534" i="7"/>
  <c r="X535" i="7"/>
  <c r="X536" i="7"/>
  <c r="X537" i="7"/>
  <c r="X538" i="7"/>
  <c r="Y540" i="7"/>
  <c r="Z540" i="7" s="1"/>
  <c r="M540" i="7" s="1"/>
  <c r="X541" i="7"/>
  <c r="Y544" i="7"/>
  <c r="Z544" i="7" s="1"/>
  <c r="M544" i="7" s="1"/>
  <c r="X545" i="7"/>
  <c r="AA458" i="7"/>
  <c r="AA460" i="7"/>
  <c r="AA462" i="7"/>
  <c r="AA464" i="7"/>
  <c r="AA466" i="7"/>
  <c r="AA468" i="7"/>
  <c r="AA470" i="7"/>
  <c r="X482" i="7"/>
  <c r="AA488" i="7"/>
  <c r="AA491" i="7"/>
  <c r="AA498" i="7"/>
  <c r="AA503" i="7"/>
  <c r="AA506" i="7"/>
  <c r="AA511" i="7"/>
  <c r="AA514" i="7"/>
  <c r="AA519" i="7"/>
  <c r="AA523" i="7"/>
  <c r="AA527" i="7"/>
  <c r="X547" i="1"/>
  <c r="AA29" i="7"/>
  <c r="M29" i="7"/>
  <c r="AA30" i="7"/>
  <c r="M112" i="7"/>
  <c r="AA27" i="7"/>
  <c r="M27" i="7"/>
  <c r="AA35" i="7"/>
  <c r="M35" i="7"/>
  <c r="M37" i="7"/>
  <c r="AA107" i="7"/>
  <c r="M107" i="7"/>
  <c r="AA111" i="7"/>
  <c r="M111" i="7"/>
  <c r="AA158" i="7"/>
  <c r="M158" i="7"/>
  <c r="AA28" i="7"/>
  <c r="AA31" i="7"/>
  <c r="AA98" i="7"/>
  <c r="M98" i="7"/>
  <c r="AA106" i="7"/>
  <c r="M106" i="7"/>
  <c r="AA15" i="7"/>
  <c r="M15" i="7"/>
  <c r="AA32" i="7"/>
  <c r="M32" i="7"/>
  <c r="AA38" i="7"/>
  <c r="X3" i="7"/>
  <c r="AA3" i="7" s="1"/>
  <c r="Y6" i="7"/>
  <c r="X7" i="7"/>
  <c r="AA9" i="7"/>
  <c r="AA13" i="7"/>
  <c r="AA20" i="7"/>
  <c r="AA24" i="7"/>
  <c r="X28" i="7"/>
  <c r="X30" i="7"/>
  <c r="X32" i="7"/>
  <c r="AA33" i="7"/>
  <c r="Y34" i="7"/>
  <c r="Z34" i="7" s="1"/>
  <c r="X37" i="7"/>
  <c r="X39" i="7"/>
  <c r="AA41" i="7"/>
  <c r="X43" i="7"/>
  <c r="Y45" i="7"/>
  <c r="X46" i="7"/>
  <c r="AA48" i="7"/>
  <c r="Y49" i="7"/>
  <c r="X50" i="7"/>
  <c r="AA52" i="7"/>
  <c r="Y53" i="7"/>
  <c r="X54" i="7"/>
  <c r="AA56" i="7"/>
  <c r="X58" i="7"/>
  <c r="AA60" i="7"/>
  <c r="X62" i="7"/>
  <c r="AA64" i="7"/>
  <c r="AA68" i="7"/>
  <c r="AA72" i="7"/>
  <c r="AA76" i="7"/>
  <c r="AA80" i="7"/>
  <c r="AA84" i="7"/>
  <c r="AA88" i="7"/>
  <c r="AA92" i="7"/>
  <c r="X99" i="7"/>
  <c r="AA101" i="7"/>
  <c r="X110" i="7"/>
  <c r="AA117" i="7"/>
  <c r="AA121" i="7"/>
  <c r="AA122" i="7"/>
  <c r="AA125" i="7"/>
  <c r="AA129" i="7"/>
  <c r="AA133" i="7"/>
  <c r="AA138" i="7"/>
  <c r="AA139" i="7"/>
  <c r="Y140" i="7"/>
  <c r="AA142" i="7"/>
  <c r="AA143" i="7"/>
  <c r="Y144" i="7"/>
  <c r="AA146" i="7"/>
  <c r="AA147" i="7"/>
  <c r="Y148" i="7"/>
  <c r="Y149" i="7"/>
  <c r="AA151" i="7"/>
  <c r="X152" i="7"/>
  <c r="Y153" i="7"/>
  <c r="AA155" i="7"/>
  <c r="X156" i="7"/>
  <c r="Y157" i="7"/>
  <c r="Y160" i="7"/>
  <c r="AA162" i="7"/>
  <c r="Y164" i="7"/>
  <c r="AA166" i="7"/>
  <c r="Y168" i="7"/>
  <c r="AA170" i="7"/>
  <c r="Y172" i="7"/>
  <c r="AA174" i="7"/>
  <c r="Y176" i="7"/>
  <c r="AA191" i="7"/>
  <c r="M191" i="7"/>
  <c r="AA16" i="7"/>
  <c r="X4" i="7"/>
  <c r="Y7" i="7"/>
  <c r="X8" i="7"/>
  <c r="Y11" i="7"/>
  <c r="X12" i="7"/>
  <c r="X19" i="7"/>
  <c r="X23" i="7"/>
  <c r="X35" i="7"/>
  <c r="X40" i="7"/>
  <c r="X44" i="7"/>
  <c r="X47" i="7"/>
  <c r="X51" i="7"/>
  <c r="X55" i="7"/>
  <c r="X59" i="7"/>
  <c r="X63" i="7"/>
  <c r="Y66" i="7"/>
  <c r="X67" i="7"/>
  <c r="Y70" i="7"/>
  <c r="X71" i="7"/>
  <c r="Y74" i="7"/>
  <c r="X75" i="7"/>
  <c r="Y78" i="7"/>
  <c r="X79" i="7"/>
  <c r="Y82" i="7"/>
  <c r="X83" i="7"/>
  <c r="Y86" i="7"/>
  <c r="X87" i="7"/>
  <c r="Y90" i="7"/>
  <c r="X91" i="7"/>
  <c r="Y94" i="7"/>
  <c r="X95" i="7"/>
  <c r="X100" i="7"/>
  <c r="Y103" i="7"/>
  <c r="X104" i="7"/>
  <c r="X111" i="7"/>
  <c r="X113" i="7"/>
  <c r="X116" i="7"/>
  <c r="X120" i="7"/>
  <c r="X128" i="7"/>
  <c r="X132" i="7"/>
  <c r="AA136" i="7"/>
  <c r="AA140" i="7"/>
  <c r="AA144" i="7"/>
  <c r="AA148" i="7"/>
  <c r="X158" i="7"/>
  <c r="AA237" i="7"/>
  <c r="M237" i="7"/>
  <c r="Y12" i="7"/>
  <c r="X16" i="7"/>
  <c r="Y19" i="7"/>
  <c r="X20" i="7"/>
  <c r="Y23" i="7"/>
  <c r="X24" i="7"/>
  <c r="X27" i="7"/>
  <c r="Y40" i="7"/>
  <c r="Y47" i="7"/>
  <c r="Y51" i="7"/>
  <c r="Y55" i="7"/>
  <c r="Y59" i="7"/>
  <c r="Y63" i="7"/>
  <c r="Y67" i="7"/>
  <c r="Y71" i="7"/>
  <c r="Y75" i="7"/>
  <c r="Y79" i="7"/>
  <c r="Y83" i="7"/>
  <c r="Y87" i="7"/>
  <c r="Y91" i="7"/>
  <c r="Y95" i="7"/>
  <c r="Y100" i="7"/>
  <c r="Y104" i="7"/>
  <c r="Y116" i="7"/>
  <c r="X117" i="7"/>
  <c r="Y120" i="7"/>
  <c r="X121" i="7"/>
  <c r="X122" i="7"/>
  <c r="X125" i="7"/>
  <c r="Y128" i="7"/>
  <c r="X129" i="7"/>
  <c r="Y132" i="7"/>
  <c r="X133" i="7"/>
  <c r="AA137" i="7"/>
  <c r="AA141" i="7"/>
  <c r="AA145" i="7"/>
  <c r="AA149" i="7"/>
  <c r="AA153" i="7"/>
  <c r="AA157" i="7"/>
  <c r="AA160" i="7"/>
  <c r="X161" i="7"/>
  <c r="AA164" i="7"/>
  <c r="X165" i="7"/>
  <c r="AA168" i="7"/>
  <c r="X169" i="7"/>
  <c r="AA172" i="7"/>
  <c r="X173" i="7"/>
  <c r="AA176" i="7"/>
  <c r="X177" i="7"/>
  <c r="Y179" i="7"/>
  <c r="X179" i="7"/>
  <c r="X134" i="7"/>
  <c r="Y135" i="7"/>
  <c r="X138" i="7"/>
  <c r="Y139" i="7"/>
  <c r="X142" i="7"/>
  <c r="Y143" i="7"/>
  <c r="X146" i="7"/>
  <c r="Y147" i="7"/>
  <c r="AA177" i="7"/>
  <c r="AA202" i="7"/>
  <c r="M202" i="7"/>
  <c r="X181" i="7"/>
  <c r="AA183" i="7"/>
  <c r="X185" i="7"/>
  <c r="X190" i="7"/>
  <c r="X151" i="7"/>
  <c r="X155" i="7"/>
  <c r="X162" i="7"/>
  <c r="X166" i="7"/>
  <c r="X170" i="7"/>
  <c r="X174" i="7"/>
  <c r="X178" i="7"/>
  <c r="Y181" i="7"/>
  <c r="X182" i="7"/>
  <c r="Y185" i="7"/>
  <c r="X187" i="7"/>
  <c r="X192" i="7"/>
  <c r="AA195" i="7"/>
  <c r="X196" i="7"/>
  <c r="AA199" i="7"/>
  <c r="X200" i="7"/>
  <c r="X203" i="7"/>
  <c r="AA206" i="7"/>
  <c r="X207" i="7"/>
  <c r="AA210" i="7"/>
  <c r="X211" i="7"/>
  <c r="AA217" i="7"/>
  <c r="AA221" i="7"/>
  <c r="AA225" i="7"/>
  <c r="AA229" i="7"/>
  <c r="Y234" i="7"/>
  <c r="X239" i="7"/>
  <c r="AA247" i="7"/>
  <c r="M247" i="7"/>
  <c r="X183" i="7"/>
  <c r="X213" i="7"/>
  <c r="X186" i="7"/>
  <c r="X188" i="7"/>
  <c r="X193" i="7"/>
  <c r="Y195" i="7"/>
  <c r="X197" i="7"/>
  <c r="Y199" i="7"/>
  <c r="X201" i="7"/>
  <c r="X204" i="7"/>
  <c r="Y206" i="7"/>
  <c r="X208" i="7"/>
  <c r="Y210" i="7"/>
  <c r="X212" i="7"/>
  <c r="X215" i="7"/>
  <c r="X216" i="7"/>
  <c r="Y217" i="7"/>
  <c r="X219" i="7"/>
  <c r="X220" i="7"/>
  <c r="Y221" i="7"/>
  <c r="X223" i="7"/>
  <c r="X224" i="7"/>
  <c r="Y225" i="7"/>
  <c r="X227" i="7"/>
  <c r="X228" i="7"/>
  <c r="Y229" i="7"/>
  <c r="X231" i="7"/>
  <c r="AA234" i="7"/>
  <c r="X235" i="7"/>
  <c r="X240" i="7"/>
  <c r="Y240" i="7"/>
  <c r="AA246" i="7"/>
  <c r="AA188" i="7"/>
  <c r="AA193" i="7"/>
  <c r="AA197" i="7"/>
  <c r="AA201" i="7"/>
  <c r="AA204" i="7"/>
  <c r="AA208" i="7"/>
  <c r="AA212" i="7"/>
  <c r="AA215" i="7"/>
  <c r="AA219" i="7"/>
  <c r="AA223" i="7"/>
  <c r="AA227" i="7"/>
  <c r="AA231" i="7"/>
  <c r="AA232" i="7"/>
  <c r="AA236" i="7"/>
  <c r="AA239" i="7"/>
  <c r="AA248" i="7"/>
  <c r="Y249" i="7"/>
  <c r="Y252" i="7"/>
  <c r="AA255" i="7"/>
  <c r="Y256" i="7"/>
  <c r="AA259" i="7"/>
  <c r="Y260" i="7"/>
  <c r="AA263" i="7"/>
  <c r="Y264" i="7"/>
  <c r="AA267" i="7"/>
  <c r="Y268" i="7"/>
  <c r="Y269" i="7"/>
  <c r="AA272" i="7"/>
  <c r="Y273" i="7"/>
  <c r="Y276" i="7"/>
  <c r="AA279" i="7"/>
  <c r="Y280" i="7"/>
  <c r="Y281" i="7"/>
  <c r="X282" i="7"/>
  <c r="AA284" i="7"/>
  <c r="X287" i="7"/>
  <c r="AA289" i="7"/>
  <c r="Y290" i="7"/>
  <c r="AA293" i="7"/>
  <c r="Y294" i="7"/>
  <c r="AA297" i="7"/>
  <c r="Y298" i="7"/>
  <c r="AA301" i="7"/>
  <c r="Y302" i="7"/>
  <c r="AA305" i="7"/>
  <c r="Y306" i="7"/>
  <c r="AA309" i="7"/>
  <c r="X311" i="7"/>
  <c r="AA313" i="7"/>
  <c r="X315" i="7"/>
  <c r="AA317" i="7"/>
  <c r="X319" i="7"/>
  <c r="AA321" i="7"/>
  <c r="X323" i="7"/>
  <c r="X324" i="7"/>
  <c r="AA327" i="7"/>
  <c r="Y328" i="7"/>
  <c r="Y329" i="7"/>
  <c r="X330" i="7"/>
  <c r="AA332" i="7"/>
  <c r="X334" i="7"/>
  <c r="X345" i="7"/>
  <c r="Y345" i="7"/>
  <c r="X362" i="7"/>
  <c r="Y362" i="7"/>
  <c r="AA371" i="7"/>
  <c r="M371" i="7"/>
  <c r="Y374" i="7"/>
  <c r="Z374" i="7" s="1"/>
  <c r="X374" i="7"/>
  <c r="AA379" i="7"/>
  <c r="M379" i="7"/>
  <c r="Y384" i="7"/>
  <c r="X384" i="7"/>
  <c r="AA396" i="7"/>
  <c r="AA249" i="7"/>
  <c r="X251" i="7"/>
  <c r="AA252" i="7"/>
  <c r="AA256" i="7"/>
  <c r="AA260" i="7"/>
  <c r="AA264" i="7"/>
  <c r="AA268" i="7"/>
  <c r="AA269" i="7"/>
  <c r="AA273" i="7"/>
  <c r="X275" i="7"/>
  <c r="AA276" i="7"/>
  <c r="X278" i="7"/>
  <c r="X283" i="7"/>
  <c r="X288" i="7"/>
  <c r="AA290" i="7"/>
  <c r="X292" i="7"/>
  <c r="AA294" i="7"/>
  <c r="AA298" i="7"/>
  <c r="AA302" i="7"/>
  <c r="X304" i="7"/>
  <c r="AA306" i="7"/>
  <c r="X308" i="7"/>
  <c r="X312" i="7"/>
  <c r="X316" i="7"/>
  <c r="X320" i="7"/>
  <c r="X325" i="7"/>
  <c r="X326" i="7"/>
  <c r="X331" i="7"/>
  <c r="Y335" i="7"/>
  <c r="X336" i="7"/>
  <c r="X337" i="7"/>
  <c r="X338" i="7"/>
  <c r="Y338" i="7"/>
  <c r="Z338" i="7" s="1"/>
  <c r="Y346" i="7"/>
  <c r="X350" i="7"/>
  <c r="Y350" i="7"/>
  <c r="Y363" i="7"/>
  <c r="Y372" i="7"/>
  <c r="Z372" i="7" s="1"/>
  <c r="X372" i="7"/>
  <c r="M377" i="7"/>
  <c r="AA411" i="7"/>
  <c r="M411" i="7"/>
  <c r="Y242" i="7"/>
  <c r="X243" i="7"/>
  <c r="Y245" i="7"/>
  <c r="X246" i="7"/>
  <c r="Y254" i="7"/>
  <c r="Y258" i="7"/>
  <c r="Y262" i="7"/>
  <c r="Y266" i="7"/>
  <c r="Y271" i="7"/>
  <c r="Y278" i="7"/>
  <c r="Y283" i="7"/>
  <c r="Y288" i="7"/>
  <c r="Y292" i="7"/>
  <c r="Y296" i="7"/>
  <c r="Y300" i="7"/>
  <c r="Y304" i="7"/>
  <c r="Y308" i="7"/>
  <c r="Y312" i="7"/>
  <c r="Y316" i="7"/>
  <c r="Y320" i="7"/>
  <c r="Y325" i="7"/>
  <c r="Y326" i="7"/>
  <c r="Y331" i="7"/>
  <c r="AA335" i="7"/>
  <c r="Y336" i="7"/>
  <c r="AA346" i="7"/>
  <c r="Y349" i="7"/>
  <c r="X354" i="7"/>
  <c r="Y354" i="7"/>
  <c r="AA362" i="7"/>
  <c r="AA363" i="7"/>
  <c r="Y370" i="7"/>
  <c r="Z370" i="7" s="1"/>
  <c r="X370" i="7"/>
  <c r="M375" i="7"/>
  <c r="Y378" i="7"/>
  <c r="Z378" i="7" s="1"/>
  <c r="X378" i="7"/>
  <c r="Y380" i="7"/>
  <c r="X380" i="7"/>
  <c r="X383" i="7"/>
  <c r="AA384" i="7"/>
  <c r="X341" i="7"/>
  <c r="Y341" i="7"/>
  <c r="X358" i="7"/>
  <c r="Y358" i="7"/>
  <c r="Y367" i="7"/>
  <c r="X367" i="7"/>
  <c r="Y376" i="7"/>
  <c r="Z376" i="7" s="1"/>
  <c r="X376" i="7"/>
  <c r="AA340" i="7"/>
  <c r="AA344" i="7"/>
  <c r="AA349" i="7"/>
  <c r="AA353" i="7"/>
  <c r="AA357" i="7"/>
  <c r="AA361" i="7"/>
  <c r="AA365" i="7"/>
  <c r="Y366" i="7"/>
  <c r="Y383" i="7"/>
  <c r="AA386" i="7"/>
  <c r="AA390" i="7"/>
  <c r="AA394" i="7"/>
  <c r="AA397" i="7"/>
  <c r="AA401" i="7"/>
  <c r="AA405" i="7"/>
  <c r="AA409" i="7"/>
  <c r="AA415" i="7"/>
  <c r="AA416" i="7"/>
  <c r="Y417" i="7"/>
  <c r="Y418" i="7"/>
  <c r="X420" i="7"/>
  <c r="AA421" i="7"/>
  <c r="Y428" i="7"/>
  <c r="X428" i="7"/>
  <c r="X429" i="7"/>
  <c r="Y429" i="7"/>
  <c r="AA446" i="7"/>
  <c r="Y446" i="7"/>
  <c r="X454" i="7"/>
  <c r="Y454" i="7"/>
  <c r="AA454" i="7"/>
  <c r="AA366" i="7"/>
  <c r="AA383" i="7"/>
  <c r="X411" i="7"/>
  <c r="X412" i="7"/>
  <c r="Y413" i="7"/>
  <c r="X414" i="7"/>
  <c r="AA442" i="7"/>
  <c r="Y442" i="7"/>
  <c r="X449" i="7"/>
  <c r="Y449" i="7"/>
  <c r="AA449" i="7"/>
  <c r="AA412" i="7"/>
  <c r="AA413" i="7"/>
  <c r="Y414" i="7"/>
  <c r="AA418" i="7"/>
  <c r="X419" i="7"/>
  <c r="Y421" i="7"/>
  <c r="X422" i="7"/>
  <c r="Y422" i="7"/>
  <c r="AA423" i="7"/>
  <c r="M423" i="7"/>
  <c r="AA424" i="7"/>
  <c r="AA429" i="7"/>
  <c r="X445" i="7"/>
  <c r="Y445" i="7"/>
  <c r="AA445" i="7"/>
  <c r="AA455" i="7"/>
  <c r="Y455" i="7"/>
  <c r="Y424" i="7"/>
  <c r="X424" i="7"/>
  <c r="X425" i="7"/>
  <c r="Y425" i="7"/>
  <c r="X441" i="7"/>
  <c r="Y441" i="7"/>
  <c r="AA441" i="7"/>
  <c r="AA450" i="7"/>
  <c r="Y450" i="7"/>
  <c r="X426" i="7"/>
  <c r="X430" i="7"/>
  <c r="Y440" i="7"/>
  <c r="X442" i="7"/>
  <c r="Y444" i="7"/>
  <c r="X446" i="7"/>
  <c r="Y448" i="7"/>
  <c r="X450" i="7"/>
  <c r="Y453" i="7"/>
  <c r="X455" i="7"/>
  <c r="X478" i="7"/>
  <c r="Y479" i="7"/>
  <c r="Z479" i="7" s="1"/>
  <c r="X479" i="7"/>
  <c r="Y481" i="7"/>
  <c r="AA482" i="7"/>
  <c r="Y485" i="7"/>
  <c r="X490" i="7"/>
  <c r="AA492" i="7"/>
  <c r="Y495" i="7"/>
  <c r="Z495" i="7" s="1"/>
  <c r="X495" i="7"/>
  <c r="Y496" i="7"/>
  <c r="Z496" i="7" s="1"/>
  <c r="AA520" i="7"/>
  <c r="M520" i="7"/>
  <c r="AA522" i="7"/>
  <c r="Y480" i="7"/>
  <c r="Y484" i="7"/>
  <c r="AA534" i="7"/>
  <c r="M534" i="7"/>
  <c r="AA535" i="7"/>
  <c r="M535" i="7"/>
  <c r="AA536" i="7"/>
  <c r="M536" i="7"/>
  <c r="AA537" i="7"/>
  <c r="M537" i="7"/>
  <c r="AA538" i="7"/>
  <c r="M538" i="7"/>
  <c r="M539" i="7"/>
  <c r="AA541" i="7"/>
  <c r="M541" i="7"/>
  <c r="AA545" i="7"/>
  <c r="M545" i="7"/>
  <c r="AA480" i="7"/>
  <c r="AA484" i="7"/>
  <c r="AA490" i="7"/>
  <c r="X492" i="7"/>
  <c r="X522" i="7"/>
  <c r="AA542" i="7"/>
  <c r="M542" i="7"/>
  <c r="AA546" i="7"/>
  <c r="M546" i="7"/>
  <c r="AA477" i="7"/>
  <c r="M477" i="7"/>
  <c r="AA486" i="7"/>
  <c r="AA489" i="7"/>
  <c r="M489" i="7"/>
  <c r="Y494" i="7"/>
  <c r="X494" i="7"/>
  <c r="AA547" i="7"/>
  <c r="M547" i="7"/>
  <c r="X540" i="7"/>
  <c r="X544" i="7"/>
  <c r="AA547" i="1"/>
  <c r="X546" i="1"/>
  <c r="H218" i="3" s="1"/>
  <c r="I218" i="3" s="1"/>
  <c r="Y546" i="1"/>
  <c r="M546" i="1" s="1"/>
  <c r="X545" i="1"/>
  <c r="Y545" i="1"/>
  <c r="M545" i="1" s="1"/>
  <c r="Y542" i="1"/>
  <c r="AA542" i="1" s="1"/>
  <c r="X543" i="1"/>
  <c r="Y544" i="1"/>
  <c r="AA544" i="1" s="1"/>
  <c r="X540" i="1"/>
  <c r="Y543" i="1"/>
  <c r="AA543" i="1" s="1"/>
  <c r="X544" i="1"/>
  <c r="Y538" i="1"/>
  <c r="Z538" i="1" s="1"/>
  <c r="AA538" i="1" s="1"/>
  <c r="X539" i="1"/>
  <c r="X542" i="1"/>
  <c r="Y541" i="1"/>
  <c r="AA541" i="1" s="1"/>
  <c r="Y539" i="1"/>
  <c r="Z539" i="1" s="1"/>
  <c r="M539" i="1" s="1"/>
  <c r="Y540" i="1"/>
  <c r="AA540" i="1" s="1"/>
  <c r="X541" i="1"/>
  <c r="X538" i="1"/>
  <c r="X535" i="1"/>
  <c r="X536" i="1"/>
  <c r="Y537" i="1"/>
  <c r="Z537" i="1" s="1"/>
  <c r="AA537" i="1" s="1"/>
  <c r="Y535" i="1"/>
  <c r="M535" i="1" s="1"/>
  <c r="Y536" i="1"/>
  <c r="AA536" i="1" s="1"/>
  <c r="X537" i="1"/>
  <c r="X533" i="1"/>
  <c r="X531" i="1"/>
  <c r="H205" i="3" s="1"/>
  <c r="I205" i="3" s="1"/>
  <c r="Y533" i="1"/>
  <c r="M533" i="1" s="1"/>
  <c r="X532" i="1"/>
  <c r="Y532" i="1"/>
  <c r="AA532" i="1" s="1"/>
  <c r="M532" i="1"/>
  <c r="Y531" i="1"/>
  <c r="M531" i="1" s="1"/>
  <c r="Y530" i="1"/>
  <c r="M530" i="1" s="1"/>
  <c r="X530" i="1"/>
  <c r="H204" i="3" s="1"/>
  <c r="I204" i="3" s="1"/>
  <c r="Y529" i="1"/>
  <c r="M529" i="1" s="1"/>
  <c r="X529" i="1"/>
  <c r="H202" i="3" s="1"/>
  <c r="I202" i="3" s="1"/>
  <c r="X528" i="1"/>
  <c r="H201" i="3" s="1"/>
  <c r="I201" i="3" s="1"/>
  <c r="Y528" i="1"/>
  <c r="M528" i="1" s="1"/>
  <c r="Y527" i="1"/>
  <c r="M527" i="1" s="1"/>
  <c r="X527" i="1"/>
  <c r="H200" i="3" s="1"/>
  <c r="I200" i="3" s="1"/>
  <c r="Y526" i="1"/>
  <c r="M526" i="1" s="1"/>
  <c r="X526" i="1"/>
  <c r="H199" i="3" s="1"/>
  <c r="I199" i="3" s="1"/>
  <c r="Y525" i="1"/>
  <c r="AA525" i="1" s="1"/>
  <c r="X525" i="1"/>
  <c r="H198" i="3" s="1"/>
  <c r="I198" i="3" s="1"/>
  <c r="Y524" i="1"/>
  <c r="X524" i="1"/>
  <c r="AA524" i="1"/>
  <c r="Y523" i="1"/>
  <c r="M523" i="1" s="1"/>
  <c r="X523" i="1"/>
  <c r="H236" i="3" s="1"/>
  <c r="I236" i="3" s="1"/>
  <c r="X520" i="1"/>
  <c r="Y521" i="1"/>
  <c r="AA521" i="1" s="1"/>
  <c r="X469" i="1"/>
  <c r="X465" i="1"/>
  <c r="X521" i="1"/>
  <c r="Y519" i="1"/>
  <c r="M519" i="1" s="1"/>
  <c r="Y520" i="1"/>
  <c r="Z520" i="1" s="1"/>
  <c r="M520" i="1" s="1"/>
  <c r="X515" i="1"/>
  <c r="X518" i="1"/>
  <c r="Y517" i="1"/>
  <c r="M517" i="1" s="1"/>
  <c r="X519" i="1"/>
  <c r="Y516" i="1"/>
  <c r="M516" i="1" s="1"/>
  <c r="X517" i="1"/>
  <c r="Y518" i="1"/>
  <c r="M518" i="1" s="1"/>
  <c r="Y514" i="1"/>
  <c r="M514" i="1" s="1"/>
  <c r="X464" i="1"/>
  <c r="X468" i="1"/>
  <c r="Y515" i="1"/>
  <c r="AA515" i="1" s="1"/>
  <c r="X516" i="1"/>
  <c r="X514" i="1"/>
  <c r="H158" i="3" s="1"/>
  <c r="I158" i="3" s="1"/>
  <c r="X467" i="1"/>
  <c r="X438" i="1"/>
  <c r="X470" i="1"/>
  <c r="X466" i="1"/>
  <c r="X509" i="1"/>
  <c r="H241" i="3" s="1"/>
  <c r="I241" i="3" s="1"/>
  <c r="Y513" i="1"/>
  <c r="M513" i="1" s="1"/>
  <c r="X512" i="1"/>
  <c r="X513" i="1"/>
  <c r="H181" i="3" s="1"/>
  <c r="I181" i="3" s="1"/>
  <c r="X471" i="1"/>
  <c r="Y512" i="1"/>
  <c r="AA512" i="1" s="1"/>
  <c r="Y511" i="1"/>
  <c r="AA511" i="1" s="1"/>
  <c r="X511" i="1"/>
  <c r="H160" i="3" s="1"/>
  <c r="I160" i="3" s="1"/>
  <c r="Y510" i="1"/>
  <c r="M510" i="1" s="1"/>
  <c r="X510" i="1"/>
  <c r="X507" i="1"/>
  <c r="Y509" i="1"/>
  <c r="M509" i="1" s="1"/>
  <c r="Y508" i="1"/>
  <c r="M508" i="1" s="1"/>
  <c r="X508" i="1"/>
  <c r="Y507" i="1"/>
  <c r="AA507" i="1" s="1"/>
  <c r="Y506" i="1"/>
  <c r="M506" i="1" s="1"/>
  <c r="X506" i="1"/>
  <c r="Y505" i="1"/>
  <c r="M505" i="1" s="1"/>
  <c r="X505" i="1"/>
  <c r="Y504" i="1"/>
  <c r="M504" i="1" s="1"/>
  <c r="X504" i="1"/>
  <c r="Y502" i="1"/>
  <c r="AA502" i="1" s="1"/>
  <c r="Y501" i="1"/>
  <c r="AA501" i="1" s="1"/>
  <c r="Y503" i="1"/>
  <c r="M503" i="1" s="1"/>
  <c r="X503" i="1"/>
  <c r="H225" i="3" s="1"/>
  <c r="I225" i="3" s="1"/>
  <c r="X502" i="1"/>
  <c r="H184" i="3" s="1"/>
  <c r="I184" i="3" s="1"/>
  <c r="X499" i="1"/>
  <c r="X501" i="1"/>
  <c r="Y500" i="1"/>
  <c r="M500" i="1" s="1"/>
  <c r="X500" i="1"/>
  <c r="Y497" i="1"/>
  <c r="AA497" i="1" s="1"/>
  <c r="Y499" i="1"/>
  <c r="M499" i="1" s="1"/>
  <c r="X497" i="1"/>
  <c r="Y498" i="1"/>
  <c r="M498" i="1" s="1"/>
  <c r="X498" i="1"/>
  <c r="H155" i="3" s="1"/>
  <c r="I155" i="3" s="1"/>
  <c r="Y496" i="1"/>
  <c r="AA496" i="1" s="1"/>
  <c r="X496" i="1"/>
  <c r="Y493" i="1"/>
  <c r="AA493" i="1" s="1"/>
  <c r="X494" i="1"/>
  <c r="H156" i="3" s="1"/>
  <c r="I156" i="3" s="1"/>
  <c r="Y495" i="1"/>
  <c r="M495" i="1" s="1"/>
  <c r="Y494" i="1"/>
  <c r="AA494" i="1" s="1"/>
  <c r="X495" i="1"/>
  <c r="X493" i="1"/>
  <c r="Y492" i="1"/>
  <c r="M492" i="1" s="1"/>
  <c r="X492" i="1"/>
  <c r="Y491" i="1"/>
  <c r="AA491" i="1" s="1"/>
  <c r="X491" i="1"/>
  <c r="Y490" i="1"/>
  <c r="M490" i="1" s="1"/>
  <c r="X489" i="1"/>
  <c r="X490" i="1"/>
  <c r="X488" i="1"/>
  <c r="H153" i="3" s="1"/>
  <c r="I153" i="3" s="1"/>
  <c r="Y489" i="1"/>
  <c r="Z489" i="1" s="1"/>
  <c r="AA489" i="1" s="1"/>
  <c r="Y488" i="1"/>
  <c r="AA488" i="1" s="1"/>
  <c r="X486" i="1"/>
  <c r="X487" i="1"/>
  <c r="H171" i="3" s="1"/>
  <c r="I171" i="3" s="1"/>
  <c r="Y487" i="1"/>
  <c r="M487" i="1" s="1"/>
  <c r="Y486" i="1"/>
  <c r="AA486" i="1" s="1"/>
  <c r="Y483" i="1"/>
  <c r="M483" i="1" s="1"/>
  <c r="X483" i="1"/>
  <c r="H209" i="3" s="1"/>
  <c r="I209" i="3" s="1"/>
  <c r="Y485" i="1"/>
  <c r="M485" i="1" s="1"/>
  <c r="X484" i="1"/>
  <c r="X485" i="1"/>
  <c r="H154" i="3" s="1"/>
  <c r="I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Y476" i="1"/>
  <c r="M476" i="1" s="1"/>
  <c r="X476" i="1"/>
  <c r="H165" i="3" s="1"/>
  <c r="I165" i="3" s="1"/>
  <c r="Y475" i="1"/>
  <c r="M475" i="1" s="1"/>
  <c r="X473" i="1"/>
  <c r="H247" i="3" s="1"/>
  <c r="I247" i="3" s="1"/>
  <c r="O247" i="3" s="1"/>
  <c r="P247" i="3" s="1"/>
  <c r="X475" i="1"/>
  <c r="Y474" i="1"/>
  <c r="M474" i="1" s="1"/>
  <c r="X474" i="1"/>
  <c r="H157" i="3" s="1"/>
  <c r="I157" i="3" s="1"/>
  <c r="Y473" i="1"/>
  <c r="AA473" i="1" s="1"/>
  <c r="X472" i="1"/>
  <c r="Y472" i="1"/>
  <c r="AA472" i="1" s="1"/>
  <c r="Y468" i="1"/>
  <c r="M468" i="1" s="1"/>
  <c r="Y467" i="1"/>
  <c r="M467" i="1" s="1"/>
  <c r="X463" i="1"/>
  <c r="H163" i="3" s="1"/>
  <c r="I163" i="3" s="1"/>
  <c r="X458" i="1"/>
  <c r="X452" i="1"/>
  <c r="X450" i="1"/>
  <c r="X447" i="1"/>
  <c r="X443" i="1"/>
  <c r="X462" i="1"/>
  <c r="H246" i="3" s="1"/>
  <c r="I246" i="3" s="1"/>
  <c r="O246" i="3" s="1"/>
  <c r="P246" i="3" s="1"/>
  <c r="X461" i="1"/>
  <c r="X457" i="1"/>
  <c r="X455" i="1"/>
  <c r="H213" i="3" s="1"/>
  <c r="I213" i="3" s="1"/>
  <c r="X449" i="1"/>
  <c r="H228" i="3" s="1"/>
  <c r="I228" i="3" s="1"/>
  <c r="X446" i="1"/>
  <c r="X442" i="1"/>
  <c r="I194" i="3" s="1"/>
  <c r="X460" i="1"/>
  <c r="H220" i="3" s="1"/>
  <c r="I220" i="3" s="1"/>
  <c r="X454" i="1"/>
  <c r="X445" i="1"/>
  <c r="X441" i="1"/>
  <c r="X459" i="1"/>
  <c r="X453" i="1"/>
  <c r="X448" i="1"/>
  <c r="X444" i="1"/>
  <c r="H214" i="3" s="1"/>
  <c r="I214" i="3" s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H193" i="3" s="1"/>
  <c r="I193" i="3" s="1"/>
  <c r="X434" i="1"/>
  <c r="Y435" i="1"/>
  <c r="M435" i="1" s="1"/>
  <c r="X435" i="1"/>
  <c r="X432" i="1"/>
  <c r="Y433" i="1"/>
  <c r="M433" i="1" s="1"/>
  <c r="Y432" i="1"/>
  <c r="M432" i="1" s="1"/>
  <c r="X433" i="1"/>
  <c r="I368" i="5"/>
  <c r="I347" i="5"/>
  <c r="I423" i="5"/>
  <c r="I398" i="5"/>
  <c r="I345" i="5"/>
  <c r="I424" i="5"/>
  <c r="I405" i="5"/>
  <c r="I232" i="5"/>
  <c r="V354" i="5"/>
  <c r="Y354" i="5" s="1"/>
  <c r="V334" i="5"/>
  <c r="Y334" i="5" s="1"/>
  <c r="K325" i="5"/>
  <c r="I311" i="5"/>
  <c r="V332" i="5"/>
  <c r="Y332" i="5" s="1"/>
  <c r="I328" i="5"/>
  <c r="I266" i="5"/>
  <c r="I233" i="5"/>
  <c r="I175" i="5"/>
  <c r="I57" i="5"/>
  <c r="I47" i="5"/>
  <c r="I33" i="5"/>
  <c r="V346" i="5"/>
  <c r="Y346" i="5" s="1"/>
  <c r="V356" i="5"/>
  <c r="Y356" i="5" s="1"/>
  <c r="V366" i="5"/>
  <c r="Y366" i="5" s="1"/>
  <c r="V374" i="5"/>
  <c r="Y374" i="5" s="1"/>
  <c r="V384" i="5"/>
  <c r="Y384" i="5" s="1"/>
  <c r="V371" i="5"/>
  <c r="Y371" i="5" s="1"/>
  <c r="V381" i="5"/>
  <c r="Y381" i="5" s="1"/>
  <c r="I94" i="5"/>
  <c r="I2" i="5"/>
  <c r="I196" i="5"/>
  <c r="I12" i="5"/>
  <c r="I242" i="5"/>
  <c r="I101" i="5"/>
  <c r="V343" i="5"/>
  <c r="Y343" i="5" s="1"/>
  <c r="I200" i="5"/>
  <c r="I100" i="5"/>
  <c r="V360" i="5"/>
  <c r="Y360" i="5" s="1"/>
  <c r="V333" i="5"/>
  <c r="Y333" i="5" s="1"/>
  <c r="I315" i="5"/>
  <c r="I303" i="5"/>
  <c r="I274" i="5"/>
  <c r="I263" i="5"/>
  <c r="I251" i="5"/>
  <c r="I240" i="5"/>
  <c r="I229" i="5"/>
  <c r="I44" i="5"/>
  <c r="I16" i="5"/>
  <c r="V337" i="5"/>
  <c r="Y337" i="5" s="1"/>
  <c r="V347" i="5"/>
  <c r="Y347" i="5" s="1"/>
  <c r="V357" i="5"/>
  <c r="Y357" i="5" s="1"/>
  <c r="V367" i="5"/>
  <c r="Y367" i="5" s="1"/>
  <c r="I80" i="5"/>
  <c r="I265" i="5"/>
  <c r="I264" i="5"/>
  <c r="I215" i="5"/>
  <c r="I31" i="5"/>
  <c r="V350" i="5"/>
  <c r="Y350" i="5" s="1"/>
  <c r="V330" i="5"/>
  <c r="Y330" i="5" s="1"/>
  <c r="I314" i="5"/>
  <c r="I288" i="5"/>
  <c r="I262" i="5"/>
  <c r="I250" i="5"/>
  <c r="I194" i="5"/>
  <c r="I182" i="5"/>
  <c r="I160" i="5"/>
  <c r="I146" i="5"/>
  <c r="I64" i="5"/>
  <c r="I43" i="5"/>
  <c r="I29" i="5"/>
  <c r="V344" i="5"/>
  <c r="Y344" i="5" s="1"/>
  <c r="V355" i="5"/>
  <c r="Y355" i="5" s="1"/>
  <c r="V364" i="5"/>
  <c r="Y364" i="5" s="1"/>
  <c r="I18" i="5"/>
  <c r="I275" i="5"/>
  <c r="I231" i="5"/>
  <c r="I173" i="5"/>
  <c r="I69" i="5"/>
  <c r="I45" i="5"/>
  <c r="V340" i="5"/>
  <c r="Y340" i="5" s="1"/>
  <c r="I313" i="5"/>
  <c r="I298" i="5"/>
  <c r="I261" i="5"/>
  <c r="I238" i="5"/>
  <c r="I211" i="5"/>
  <c r="I193" i="5"/>
  <c r="I170" i="5"/>
  <c r="I145" i="5"/>
  <c r="I77" i="5"/>
  <c r="I11" i="5"/>
  <c r="V341" i="5"/>
  <c r="Y341" i="5" s="1"/>
  <c r="V351" i="5"/>
  <c r="Y351" i="5" s="1"/>
  <c r="V361" i="5"/>
  <c r="Y361" i="5" s="1"/>
  <c r="I201" i="5"/>
  <c r="I32" i="5"/>
  <c r="V336" i="5"/>
  <c r="Y336" i="5" s="1"/>
  <c r="I312" i="5"/>
  <c r="I210" i="5"/>
  <c r="I192" i="5"/>
  <c r="I179" i="5"/>
  <c r="I169" i="5"/>
  <c r="I156" i="5"/>
  <c r="I144" i="5"/>
  <c r="I126" i="5"/>
  <c r="I111" i="5"/>
  <c r="I51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327" i="5"/>
  <c r="I174" i="5"/>
  <c r="I316" i="5"/>
  <c r="I221" i="5"/>
  <c r="I209" i="5"/>
  <c r="I168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V325" i="5"/>
  <c r="Y325" i="5" s="1"/>
  <c r="I248" i="5"/>
  <c r="I321" i="5"/>
  <c r="I270" i="5"/>
  <c r="K329" i="5"/>
  <c r="I330" i="5"/>
  <c r="I320" i="5"/>
  <c r="I310" i="5"/>
  <c r="I268" i="5"/>
  <c r="I256" i="5"/>
  <c r="I235" i="5"/>
  <c r="I208" i="5"/>
  <c r="I190" i="5"/>
  <c r="I177" i="5"/>
  <c r="I167" i="5"/>
  <c r="I109" i="5"/>
  <c r="I74" i="5"/>
  <c r="I59" i="5"/>
  <c r="I35" i="5"/>
  <c r="I22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V363" i="5"/>
  <c r="Y363" i="5" s="1"/>
  <c r="I326" i="5"/>
  <c r="I222" i="5"/>
  <c r="V331" i="5"/>
  <c r="Y331" i="5" s="1"/>
  <c r="I285" i="5"/>
  <c r="V329" i="5"/>
  <c r="Y329" i="5" s="1"/>
  <c r="V335" i="5"/>
  <c r="Y335" i="5" s="1"/>
  <c r="I329" i="5"/>
  <c r="I319" i="5"/>
  <c r="I293" i="5"/>
  <c r="I267" i="5"/>
  <c r="I255" i="5"/>
  <c r="I219" i="5"/>
  <c r="I207" i="5"/>
  <c r="I189" i="5"/>
  <c r="I176" i="5"/>
  <c r="I141" i="5"/>
  <c r="I123" i="5"/>
  <c r="I48" i="5"/>
  <c r="I34" i="5"/>
  <c r="I21" i="5"/>
  <c r="V339" i="5"/>
  <c r="Y339" i="5" s="1"/>
  <c r="V349" i="5"/>
  <c r="Y349" i="5" s="1"/>
  <c r="V359" i="5"/>
  <c r="Y359" i="5" s="1"/>
  <c r="V377" i="5"/>
  <c r="Y377" i="5" s="1"/>
  <c r="V387" i="5"/>
  <c r="Y387" i="5" s="1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430" i="5"/>
  <c r="I302" i="5"/>
  <c r="V430" i="5"/>
  <c r="Y430" i="5" s="1"/>
  <c r="V420" i="5"/>
  <c r="Y420" i="5" s="1"/>
  <c r="I429" i="5"/>
  <c r="I427" i="5"/>
  <c r="V397" i="5"/>
  <c r="Y397" i="5" s="1"/>
  <c r="V407" i="5"/>
  <c r="Y407" i="5" s="1"/>
  <c r="V417" i="5"/>
  <c r="Y417" i="5" s="1"/>
  <c r="V423" i="5"/>
  <c r="Y423" i="5" s="1"/>
  <c r="I426" i="5"/>
  <c r="V394" i="5"/>
  <c r="Y394" i="5" s="1"/>
  <c r="V404" i="5"/>
  <c r="Y404" i="5" s="1"/>
  <c r="V414" i="5"/>
  <c r="Y414" i="5" s="1"/>
  <c r="V426" i="5"/>
  <c r="Y426" i="5" s="1"/>
  <c r="I428" i="5"/>
  <c r="I425" i="5"/>
  <c r="I87" i="5"/>
  <c r="V391" i="5"/>
  <c r="Y391" i="5" s="1"/>
  <c r="V401" i="5"/>
  <c r="Y401" i="5" s="1"/>
  <c r="V411" i="5"/>
  <c r="Y411" i="5" s="1"/>
  <c r="V429" i="5"/>
  <c r="Y429" i="5" s="1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X428" i="1"/>
  <c r="H230" i="3" s="1"/>
  <c r="I230" i="3" s="1"/>
  <c r="X430" i="1"/>
  <c r="X429" i="1"/>
  <c r="X427" i="1"/>
  <c r="H170" i="3" s="1"/>
  <c r="I170" i="3" s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H254" i="3" s="1"/>
  <c r="I254" i="3" s="1"/>
  <c r="O254" i="3" s="1"/>
  <c r="P254" i="3" s="1"/>
  <c r="X418" i="1"/>
  <c r="H253" i="3" s="1"/>
  <c r="I253" i="3" s="1"/>
  <c r="O253" i="3" s="1"/>
  <c r="P253" i="3" s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M378" i="1" s="1"/>
  <c r="X378" i="1"/>
  <c r="X375" i="1"/>
  <c r="X376" i="1"/>
  <c r="Y377" i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H249" i="3" s="1"/>
  <c r="I249" i="3" s="1"/>
  <c r="O249" i="3" s="1"/>
  <c r="P249" i="3" s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X352" i="1"/>
  <c r="Y352" i="1"/>
  <c r="M352" i="1" s="1"/>
  <c r="AA352" i="1"/>
  <c r="X349" i="1"/>
  <c r="H177" i="3" s="1"/>
  <c r="I177" i="3" s="1"/>
  <c r="Y351" i="1"/>
  <c r="AA351" i="1" s="1"/>
  <c r="M351" i="1"/>
  <c r="Y350" i="1"/>
  <c r="M350" i="1" s="1"/>
  <c r="X350" i="1"/>
  <c r="Y349" i="1"/>
  <c r="M349" i="1"/>
  <c r="AA349" i="1"/>
  <c r="Y348" i="1"/>
  <c r="X348" i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P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H240" i="3" l="1"/>
  <c r="I240" i="3" s="1"/>
  <c r="O240" i="3" s="1"/>
  <c r="P240" i="3" s="1"/>
  <c r="H260" i="3"/>
  <c r="I260" i="3" s="1"/>
  <c r="O260" i="3" s="1"/>
  <c r="P260" i="3" s="1"/>
  <c r="O228" i="3"/>
  <c r="P228" i="3" s="1"/>
  <c r="O241" i="3"/>
  <c r="P241" i="3" s="1"/>
  <c r="O230" i="3"/>
  <c r="P230" i="3" s="1"/>
  <c r="O236" i="3"/>
  <c r="P236" i="3" s="1"/>
  <c r="H151" i="3"/>
  <c r="I151" i="3" s="1"/>
  <c r="O151" i="3" s="1"/>
  <c r="H227" i="3"/>
  <c r="I227" i="3" s="1"/>
  <c r="H229" i="3"/>
  <c r="I229" i="3" s="1"/>
  <c r="H133" i="3"/>
  <c r="I133" i="3" s="1"/>
  <c r="P133" i="3" s="1"/>
  <c r="H239" i="3"/>
  <c r="I239" i="3" s="1"/>
  <c r="H172" i="3"/>
  <c r="I172" i="3" s="1"/>
  <c r="H233" i="3"/>
  <c r="I233" i="3" s="1"/>
  <c r="AA573" i="1"/>
  <c r="AA572" i="1"/>
  <c r="AA571" i="1"/>
  <c r="H195" i="3"/>
  <c r="I195" i="3" s="1"/>
  <c r="H232" i="3"/>
  <c r="I232" i="3" s="1"/>
  <c r="O170" i="3"/>
  <c r="P170" i="3" s="1"/>
  <c r="O182" i="3"/>
  <c r="P182" i="3" s="1"/>
  <c r="O193" i="3"/>
  <c r="P193" i="3" s="1"/>
  <c r="O209" i="3"/>
  <c r="P209" i="3" s="1"/>
  <c r="O171" i="3"/>
  <c r="P171" i="3" s="1"/>
  <c r="O155" i="3"/>
  <c r="P155" i="3" s="1"/>
  <c r="O200" i="3"/>
  <c r="P200" i="3" s="1"/>
  <c r="O157" i="3"/>
  <c r="P157" i="3" s="1"/>
  <c r="O154" i="3"/>
  <c r="P154" i="3" s="1"/>
  <c r="O184" i="3"/>
  <c r="P184" i="3" s="1"/>
  <c r="O205" i="3"/>
  <c r="P205" i="3" s="1"/>
  <c r="O220" i="3"/>
  <c r="P220" i="3" s="1"/>
  <c r="O165" i="3"/>
  <c r="P165" i="3" s="1"/>
  <c r="O225" i="3"/>
  <c r="P225" i="3" s="1"/>
  <c r="O204" i="3"/>
  <c r="P204" i="3" s="1"/>
  <c r="O213" i="3"/>
  <c r="P213" i="3" s="1"/>
  <c r="O199" i="3"/>
  <c r="P199" i="3" s="1"/>
  <c r="O218" i="3"/>
  <c r="P218" i="3" s="1"/>
  <c r="O177" i="3"/>
  <c r="P177" i="3" s="1"/>
  <c r="H186" i="3"/>
  <c r="I186" i="3" s="1"/>
  <c r="O214" i="3"/>
  <c r="P214" i="3" s="1"/>
  <c r="O194" i="3"/>
  <c r="P194" i="3" s="1"/>
  <c r="O163" i="3"/>
  <c r="P163" i="3" s="1"/>
  <c r="O160" i="3"/>
  <c r="P160" i="3" s="1"/>
  <c r="O181" i="3"/>
  <c r="P181" i="3" s="1"/>
  <c r="O158" i="3"/>
  <c r="P158" i="3" s="1"/>
  <c r="O201" i="3"/>
  <c r="P201" i="3" s="1"/>
  <c r="O221" i="3"/>
  <c r="P221" i="3" s="1"/>
  <c r="O167" i="3"/>
  <c r="P167" i="3" s="1"/>
  <c r="O153" i="3"/>
  <c r="P153" i="3" s="1"/>
  <c r="O156" i="3"/>
  <c r="P156" i="3" s="1"/>
  <c r="O198" i="3"/>
  <c r="P198" i="3" s="1"/>
  <c r="O202" i="3"/>
  <c r="P202" i="3" s="1"/>
  <c r="H162" i="3"/>
  <c r="I162" i="3" s="1"/>
  <c r="H222" i="3"/>
  <c r="I222" i="3" s="1"/>
  <c r="H150" i="3"/>
  <c r="I150" i="3" s="1"/>
  <c r="H224" i="3"/>
  <c r="I224" i="3" s="1"/>
  <c r="M565" i="1"/>
  <c r="AA567" i="1"/>
  <c r="M544" i="1"/>
  <c r="M410" i="7"/>
  <c r="M105" i="7"/>
  <c r="AA213" i="7"/>
  <c r="AA544" i="7"/>
  <c r="M543" i="7"/>
  <c r="M275" i="7"/>
  <c r="M189" i="7"/>
  <c r="AA44" i="7"/>
  <c r="M26" i="7"/>
  <c r="M561" i="1"/>
  <c r="M113" i="7"/>
  <c r="M478" i="7"/>
  <c r="M560" i="1"/>
  <c r="M537" i="1"/>
  <c r="M569" i="1"/>
  <c r="AA569" i="1"/>
  <c r="M570" i="1"/>
  <c r="AA570" i="1"/>
  <c r="M564" i="1"/>
  <c r="AA564" i="1"/>
  <c r="M568" i="1"/>
  <c r="AA568" i="1"/>
  <c r="M562" i="1"/>
  <c r="AA562" i="1"/>
  <c r="M566" i="1"/>
  <c r="AA566" i="1"/>
  <c r="M551" i="1"/>
  <c r="M541" i="1"/>
  <c r="M553" i="1"/>
  <c r="AA550" i="1"/>
  <c r="AA552" i="1"/>
  <c r="AA549" i="1"/>
  <c r="M548" i="1"/>
  <c r="AA540" i="7"/>
  <c r="AA456" i="7"/>
  <c r="AA373" i="7"/>
  <c r="AA420" i="7"/>
  <c r="AA243" i="7"/>
  <c r="M190" i="7"/>
  <c r="M96" i="7"/>
  <c r="M124" i="7"/>
  <c r="AA97" i="7"/>
  <c r="M542" i="1"/>
  <c r="M543" i="1"/>
  <c r="AA493" i="7"/>
  <c r="M493" i="7"/>
  <c r="M369" i="7"/>
  <c r="M251" i="7"/>
  <c r="AA376" i="7"/>
  <c r="M376" i="7"/>
  <c r="AA370" i="7"/>
  <c r="M370" i="7"/>
  <c r="AA374" i="7"/>
  <c r="M374" i="7"/>
  <c r="AA479" i="7"/>
  <c r="M479" i="7"/>
  <c r="AA378" i="7"/>
  <c r="M378" i="7"/>
  <c r="AA495" i="7"/>
  <c r="M495" i="7"/>
  <c r="AA372" i="7"/>
  <c r="M372" i="7"/>
  <c r="M338" i="7"/>
  <c r="AA338" i="7"/>
  <c r="AA34" i="7"/>
  <c r="M34" i="7"/>
  <c r="AA496" i="7"/>
  <c r="M496" i="7"/>
  <c r="H203" i="3"/>
  <c r="I203" i="3" s="1"/>
  <c r="M538" i="1"/>
  <c r="AA546" i="1"/>
  <c r="AA545" i="1"/>
  <c r="M536" i="1"/>
  <c r="M540" i="1"/>
  <c r="AA539" i="1"/>
  <c r="AA535" i="1"/>
  <c r="AA533" i="1"/>
  <c r="AA530" i="1"/>
  <c r="AA531" i="1"/>
  <c r="AA529" i="1"/>
  <c r="AA528" i="1"/>
  <c r="AA527" i="1"/>
  <c r="AA526" i="1"/>
  <c r="M525" i="1"/>
  <c r="AA523" i="1"/>
  <c r="M521" i="1"/>
  <c r="H166" i="3"/>
  <c r="I166" i="3" s="1"/>
  <c r="AA519" i="1"/>
  <c r="H159" i="3"/>
  <c r="I159" i="3" s="1"/>
  <c r="H180" i="3"/>
  <c r="I180" i="3" s="1"/>
  <c r="H164" i="3"/>
  <c r="I164" i="3" s="1"/>
  <c r="H179" i="3"/>
  <c r="I179" i="3" s="1"/>
  <c r="AA520" i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AA492" i="1"/>
  <c r="M491" i="1"/>
  <c r="AA490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O172" i="3" l="1"/>
  <c r="P172" i="3" s="1"/>
  <c r="P151" i="3"/>
  <c r="O232" i="3"/>
  <c r="P232" i="3" s="1"/>
  <c r="O195" i="3"/>
  <c r="P195" i="3" s="1"/>
  <c r="O233" i="3"/>
  <c r="P233" i="3" s="1"/>
  <c r="O229" i="3"/>
  <c r="P229" i="3" s="1"/>
  <c r="O227" i="3"/>
  <c r="P227" i="3" s="1"/>
  <c r="L239" i="3"/>
  <c r="O239" i="3"/>
  <c r="O179" i="3"/>
  <c r="P179" i="3" s="1"/>
  <c r="O150" i="3"/>
  <c r="P150" i="3" s="1"/>
  <c r="O164" i="3"/>
  <c r="P164" i="3" s="1"/>
  <c r="O166" i="3"/>
  <c r="P166" i="3" s="1"/>
  <c r="O222" i="3"/>
  <c r="P222" i="3" s="1"/>
  <c r="O180" i="3"/>
  <c r="P180" i="3" s="1"/>
  <c r="O162" i="3"/>
  <c r="P162" i="3" s="1"/>
  <c r="O159" i="3"/>
  <c r="P159" i="3" s="1"/>
  <c r="O203" i="3"/>
  <c r="P203" i="3" s="1"/>
  <c r="O224" i="3"/>
  <c r="P224" i="3" s="1"/>
  <c r="O186" i="3"/>
  <c r="P186" i="3" s="1"/>
  <c r="V171" i="5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M305" i="1" s="1"/>
  <c r="Y302" i="1"/>
  <c r="M302" i="1" s="1"/>
  <c r="Y291" i="1"/>
  <c r="Y290" i="1"/>
  <c r="M290" i="1" s="1"/>
  <c r="X277" i="1"/>
  <c r="X261" i="1"/>
  <c r="H51" i="3" s="1"/>
  <c r="I51" i="3" s="1"/>
  <c r="Y323" i="1"/>
  <c r="M323" i="1" s="1"/>
  <c r="Y273" i="1"/>
  <c r="AA273" i="1" s="1"/>
  <c r="X324" i="1"/>
  <c r="H80" i="3" s="1"/>
  <c r="I80" i="3" s="1"/>
  <c r="P80" i="3" s="1"/>
  <c r="X312" i="1"/>
  <c r="H56" i="3" s="1"/>
  <c r="I56" i="3" s="1"/>
  <c r="P56" i="3" s="1"/>
  <c r="X274" i="1"/>
  <c r="H112" i="3" s="1"/>
  <c r="I112" i="3" s="1"/>
  <c r="P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P55" i="3" s="1"/>
  <c r="X307" i="1"/>
  <c r="X289" i="1"/>
  <c r="H119" i="3" s="1"/>
  <c r="I119" i="3" s="1"/>
  <c r="X298" i="1"/>
  <c r="X285" i="1"/>
  <c r="H73" i="3" s="1"/>
  <c r="I73" i="3" s="1"/>
  <c r="P73" i="3" s="1"/>
  <c r="X279" i="1"/>
  <c r="H124" i="3" s="1"/>
  <c r="I124" i="3" s="1"/>
  <c r="X265" i="1"/>
  <c r="H84" i="3" s="1"/>
  <c r="I84" i="3" s="1"/>
  <c r="P84" i="3" s="1"/>
  <c r="X322" i="1"/>
  <c r="X286" i="1"/>
  <c r="Y327" i="1"/>
  <c r="M327" i="1" s="1"/>
  <c r="X318" i="1"/>
  <c r="X315" i="1"/>
  <c r="H54" i="3" s="1"/>
  <c r="I54" i="3" s="1"/>
  <c r="P54" i="3" s="1"/>
  <c r="X310" i="1"/>
  <c r="H58" i="3" s="1"/>
  <c r="I58" i="3" s="1"/>
  <c r="P58" i="3" s="1"/>
  <c r="X304" i="1"/>
  <c r="X301" i="1"/>
  <c r="H66" i="3" s="1"/>
  <c r="I66" i="3" s="1"/>
  <c r="X294" i="1"/>
  <c r="H76" i="3" s="1"/>
  <c r="I76" i="3" s="1"/>
  <c r="P76" i="3" s="1"/>
  <c r="X282" i="1"/>
  <c r="X268" i="1"/>
  <c r="H108" i="3" s="1"/>
  <c r="I108" i="3" s="1"/>
  <c r="P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P81" i="3" s="1"/>
  <c r="X271" i="1"/>
  <c r="H176" i="3" s="1"/>
  <c r="I176" i="3" s="1"/>
  <c r="X323" i="1"/>
  <c r="Y301" i="1"/>
  <c r="AA301" i="1" s="1"/>
  <c r="X263" i="1"/>
  <c r="H86" i="3" s="1"/>
  <c r="I86" i="3" s="1"/>
  <c r="P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P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P78" i="3" s="1"/>
  <c r="X275" i="1"/>
  <c r="H113" i="3" s="1"/>
  <c r="I113" i="3" s="1"/>
  <c r="P113" i="3" s="1"/>
  <c r="Y275" i="1"/>
  <c r="Z275" i="1" s="1"/>
  <c r="M275" i="1" s="1"/>
  <c r="X321" i="1"/>
  <c r="H116" i="3" s="1"/>
  <c r="I116" i="3" s="1"/>
  <c r="P116" i="3" s="1"/>
  <c r="M291" i="1"/>
  <c r="AA291" i="1"/>
  <c r="X308" i="1"/>
  <c r="H59" i="3" s="1"/>
  <c r="I59" i="3" s="1"/>
  <c r="Y312" i="1"/>
  <c r="X326" i="1"/>
  <c r="H118" i="3" s="1"/>
  <c r="I118" i="3" s="1"/>
  <c r="X320" i="1"/>
  <c r="H115" i="3" s="1"/>
  <c r="I115" i="3" s="1"/>
  <c r="P115" i="3" s="1"/>
  <c r="X314" i="1"/>
  <c r="H53" i="3" s="1"/>
  <c r="I53" i="3" s="1"/>
  <c r="P53" i="3" s="1"/>
  <c r="X303" i="1"/>
  <c r="H63" i="3" s="1"/>
  <c r="I63" i="3" s="1"/>
  <c r="P63" i="3" s="1"/>
  <c r="X296" i="1"/>
  <c r="H70" i="3" s="1"/>
  <c r="I70" i="3" s="1"/>
  <c r="X287" i="1"/>
  <c r="H79" i="3" s="1"/>
  <c r="I79" i="3" s="1"/>
  <c r="P79" i="3" s="1"/>
  <c r="Y274" i="1"/>
  <c r="X316" i="1"/>
  <c r="X311" i="1"/>
  <c r="H57" i="3" s="1"/>
  <c r="I57" i="3" s="1"/>
  <c r="P57" i="3" s="1"/>
  <c r="X305" i="1"/>
  <c r="H65" i="3" s="1"/>
  <c r="I65" i="3" s="1"/>
  <c r="X302" i="1"/>
  <c r="X299" i="1"/>
  <c r="X292" i="1"/>
  <c r="H74" i="3" s="1"/>
  <c r="I74" i="3" s="1"/>
  <c r="X283" i="1"/>
  <c r="X280" i="1"/>
  <c r="X266" i="1"/>
  <c r="H83" i="3" s="1"/>
  <c r="I83" i="3" s="1"/>
  <c r="P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P75" i="3" s="1"/>
  <c r="Y284" i="1"/>
  <c r="X284" i="1"/>
  <c r="Y281" i="1"/>
  <c r="X281" i="1"/>
  <c r="H123" i="3" s="1"/>
  <c r="I123" i="3" s="1"/>
  <c r="P123" i="3" s="1"/>
  <c r="Y267" i="1"/>
  <c r="X267" i="1"/>
  <c r="X328" i="1"/>
  <c r="H82" i="3" s="1"/>
  <c r="I82" i="3" s="1"/>
  <c r="P82" i="3" s="1"/>
  <c r="Y328" i="1"/>
  <c r="X319" i="1"/>
  <c r="H114" i="3" s="1"/>
  <c r="I114" i="3" s="1"/>
  <c r="P114" i="3" s="1"/>
  <c r="Y319" i="1"/>
  <c r="X295" i="1"/>
  <c r="Y295" i="1"/>
  <c r="X269" i="1"/>
  <c r="H110" i="3" s="1"/>
  <c r="I110" i="3" s="1"/>
  <c r="P110" i="3" s="1"/>
  <c r="Y269" i="1"/>
  <c r="AA323" i="1"/>
  <c r="Y270" i="1"/>
  <c r="X270" i="1"/>
  <c r="H109" i="3" s="1"/>
  <c r="I109" i="3" s="1"/>
  <c r="P109" i="3" s="1"/>
  <c r="X276" i="1"/>
  <c r="Y276" i="1"/>
  <c r="X272" i="1"/>
  <c r="Y272" i="1"/>
  <c r="X262" i="1"/>
  <c r="H52" i="3" s="1"/>
  <c r="I52" i="3" s="1"/>
  <c r="P52" i="3" s="1"/>
  <c r="Y262" i="1"/>
  <c r="Y261" i="1"/>
  <c r="X146" i="1"/>
  <c r="H90" i="3" s="1"/>
  <c r="I90" i="3" s="1"/>
  <c r="P90" i="3" s="1"/>
  <c r="Y158" i="1"/>
  <c r="Z158" i="1" s="1"/>
  <c r="M158" i="1" s="1"/>
  <c r="Y162" i="1"/>
  <c r="AA172" i="1"/>
  <c r="Y179" i="1"/>
  <c r="Y187" i="1"/>
  <c r="X192" i="1"/>
  <c r="H27" i="3" s="1"/>
  <c r="I27" i="3" s="1"/>
  <c r="X165" i="1"/>
  <c r="Y182" i="1"/>
  <c r="Y186" i="1"/>
  <c r="AA144" i="1"/>
  <c r="AA152" i="1"/>
  <c r="AA157" i="1"/>
  <c r="X160" i="1"/>
  <c r="H101" i="3" s="1"/>
  <c r="I101" i="3" s="1"/>
  <c r="P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P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P97" i="3" s="1"/>
  <c r="X173" i="1"/>
  <c r="H96" i="3" s="1"/>
  <c r="I96" i="3" s="1"/>
  <c r="P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P93" i="3" s="1"/>
  <c r="X182" i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P102" i="3" s="1"/>
  <c r="X171" i="1"/>
  <c r="H175" i="3" s="1"/>
  <c r="I175" i="3" s="1"/>
  <c r="X191" i="1"/>
  <c r="Y192" i="1"/>
  <c r="X145" i="1"/>
  <c r="X150" i="1"/>
  <c r="H103" i="3" s="1"/>
  <c r="I103" i="3" s="1"/>
  <c r="P103" i="3" s="1"/>
  <c r="X155" i="1"/>
  <c r="X175" i="1"/>
  <c r="H95" i="3" s="1"/>
  <c r="I95" i="3" s="1"/>
  <c r="P95" i="3" s="1"/>
  <c r="Y145" i="1"/>
  <c r="X180" i="1"/>
  <c r="H92" i="3" s="1"/>
  <c r="I92" i="3" s="1"/>
  <c r="P92" i="3" s="1"/>
  <c r="X144" i="1"/>
  <c r="H89" i="3" s="1"/>
  <c r="I89" i="3" s="1"/>
  <c r="P89" i="3" s="1"/>
  <c r="AA155" i="1"/>
  <c r="Y160" i="1"/>
  <c r="Y165" i="1"/>
  <c r="AA170" i="1"/>
  <c r="X174" i="1"/>
  <c r="H94" i="3" s="1"/>
  <c r="I94" i="3" s="1"/>
  <c r="P94" i="3" s="1"/>
  <c r="AA175" i="1"/>
  <c r="Y180" i="1"/>
  <c r="Y185" i="1"/>
  <c r="X190" i="1"/>
  <c r="H26" i="3" s="1"/>
  <c r="I26" i="3" s="1"/>
  <c r="Y144" i="1"/>
  <c r="Y149" i="1"/>
  <c r="Y154" i="1"/>
  <c r="X159" i="1"/>
  <c r="AA160" i="1"/>
  <c r="X164" i="1"/>
  <c r="AA165" i="1"/>
  <c r="X169" i="1"/>
  <c r="H98" i="3" s="1"/>
  <c r="I98" i="3" s="1"/>
  <c r="P98" i="3" s="1"/>
  <c r="Y174" i="1"/>
  <c r="X179" i="1"/>
  <c r="H91" i="3" s="1"/>
  <c r="I91" i="3" s="1"/>
  <c r="P91" i="3" s="1"/>
  <c r="X184" i="1"/>
  <c r="AA185" i="1"/>
  <c r="X189" i="1"/>
  <c r="H25" i="3" s="1"/>
  <c r="I25" i="3" s="1"/>
  <c r="Y150" i="1"/>
  <c r="Y170" i="1"/>
  <c r="X149" i="1"/>
  <c r="H104" i="3" s="1"/>
  <c r="I104" i="3" s="1"/>
  <c r="P104" i="3" s="1"/>
  <c r="X148" i="1"/>
  <c r="X158" i="1"/>
  <c r="Y164" i="1"/>
  <c r="Y148" i="1"/>
  <c r="Y153" i="1"/>
  <c r="AA159" i="1"/>
  <c r="X163" i="1"/>
  <c r="X168" i="1"/>
  <c r="H99" i="3" s="1"/>
  <c r="I99" i="3" s="1"/>
  <c r="P99" i="3" s="1"/>
  <c r="AA169" i="1"/>
  <c r="Y173" i="1"/>
  <c r="X178" i="1"/>
  <c r="AA179" i="1"/>
  <c r="X183" i="1"/>
  <c r="AA184" i="1"/>
  <c r="X188" i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Y147" i="1"/>
  <c r="Y152" i="1"/>
  <c r="Y157" i="1"/>
  <c r="Y172" i="1"/>
  <c r="Y194" i="1"/>
  <c r="H122" i="3" l="1"/>
  <c r="I122" i="3" s="1"/>
  <c r="H255" i="3"/>
  <c r="I255" i="3" s="1"/>
  <c r="O255" i="3" s="1"/>
  <c r="P255" i="3" s="1"/>
  <c r="H117" i="3"/>
  <c r="I117" i="3" s="1"/>
  <c r="H256" i="3"/>
  <c r="I256" i="3" s="1"/>
  <c r="O256" i="3" s="1"/>
  <c r="P256" i="3" s="1"/>
  <c r="P239" i="3"/>
  <c r="H121" i="3"/>
  <c r="I121" i="3" s="1"/>
  <c r="P121" i="3" s="1"/>
  <c r="H125" i="3"/>
  <c r="I125" i="3" s="1"/>
  <c r="P125" i="3" s="1"/>
  <c r="H72" i="3"/>
  <c r="I72" i="3" s="1"/>
  <c r="P72" i="3" s="1"/>
  <c r="O25" i="3"/>
  <c r="P25" i="3" s="1"/>
  <c r="O176" i="3"/>
  <c r="P176" i="3" s="1"/>
  <c r="O26" i="3"/>
  <c r="P26" i="3" s="1"/>
  <c r="O27" i="3"/>
  <c r="P27" i="3" s="1"/>
  <c r="H191" i="3"/>
  <c r="I191" i="3" s="1"/>
  <c r="O29" i="3"/>
  <c r="P29" i="3" s="1"/>
  <c r="O28" i="3"/>
  <c r="P28" i="3" s="1"/>
  <c r="O175" i="3"/>
  <c r="P175" i="3" s="1"/>
  <c r="O174" i="3"/>
  <c r="P174" i="3" s="1"/>
  <c r="O51" i="3"/>
  <c r="P51" i="3" s="1"/>
  <c r="H64" i="3"/>
  <c r="I64" i="3" s="1"/>
  <c r="H192" i="3"/>
  <c r="I192" i="3" s="1"/>
  <c r="H68" i="3"/>
  <c r="I68" i="3" s="1"/>
  <c r="P68" i="3" s="1"/>
  <c r="H152" i="3"/>
  <c r="I152" i="3" s="1"/>
  <c r="H71" i="3"/>
  <c r="I71" i="3" s="1"/>
  <c r="P71" i="3" s="1"/>
  <c r="H136" i="3"/>
  <c r="I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H77" i="3"/>
  <c r="I77" i="3" s="1"/>
  <c r="P77" i="3" s="1"/>
  <c r="H129" i="3"/>
  <c r="I129" i="3" s="1"/>
  <c r="H62" i="3"/>
  <c r="I62" i="3" s="1"/>
  <c r="P62" i="3" s="1"/>
  <c r="H131" i="3"/>
  <c r="I131" i="3" s="1"/>
  <c r="H107" i="3"/>
  <c r="I107" i="3" s="1"/>
  <c r="P107" i="3" s="1"/>
  <c r="H126" i="3"/>
  <c r="I126" i="3" s="1"/>
  <c r="P126" i="3" s="1"/>
  <c r="H105" i="3"/>
  <c r="I105" i="3" s="1"/>
  <c r="P105" i="3" s="1"/>
  <c r="H106" i="3"/>
  <c r="I106" i="3" s="1"/>
  <c r="P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O129" i="3" l="1"/>
  <c r="P129" i="3" s="1"/>
  <c r="O152" i="3"/>
  <c r="P152" i="3" s="1"/>
  <c r="O131" i="3"/>
  <c r="P131" i="3" s="1"/>
  <c r="O130" i="3"/>
  <c r="P130" i="3" s="1"/>
  <c r="O136" i="3"/>
  <c r="P136" i="3" s="1"/>
  <c r="O192" i="3"/>
  <c r="P192" i="3" s="1"/>
  <c r="O191" i="3"/>
  <c r="P191" i="3" s="1"/>
  <c r="K261" i="5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X256" i="1"/>
  <c r="H50" i="3" s="1"/>
  <c r="I50" i="3" s="1"/>
  <c r="X254" i="1"/>
  <c r="X258" i="1"/>
  <c r="X257" i="1"/>
  <c r="X255" i="1"/>
  <c r="H49" i="3" s="1"/>
  <c r="I49" i="3" s="1"/>
  <c r="P49" i="3" s="1"/>
  <c r="X260" i="1"/>
  <c r="X259" i="1"/>
  <c r="H251" i="3" s="1"/>
  <c r="I251" i="3" s="1"/>
  <c r="O251" i="3" s="1"/>
  <c r="P251" i="3" s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X250" i="1"/>
  <c r="H47" i="3" s="1"/>
  <c r="I47" i="3" s="1"/>
  <c r="X249" i="1"/>
  <c r="H46" i="3" s="1"/>
  <c r="I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Y204" i="1"/>
  <c r="AA204" i="1" s="1"/>
  <c r="Y197" i="1"/>
  <c r="AA197" i="1" s="1"/>
  <c r="X237" i="1"/>
  <c r="X235" i="1"/>
  <c r="H43" i="3" s="1"/>
  <c r="I43" i="3" s="1"/>
  <c r="X238" i="1"/>
  <c r="H45" i="3" s="1"/>
  <c r="I45" i="3" s="1"/>
  <c r="Y237" i="1"/>
  <c r="AA237" i="1" s="1"/>
  <c r="X236" i="1"/>
  <c r="Y236" i="1"/>
  <c r="Y235" i="1"/>
  <c r="Y239" i="1"/>
  <c r="X209" i="1"/>
  <c r="H32" i="3" s="1"/>
  <c r="I32" i="3" s="1"/>
  <c r="X203" i="1"/>
  <c r="X196" i="1"/>
  <c r="X231" i="1"/>
  <c r="H42" i="3" s="1"/>
  <c r="I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X233" i="1"/>
  <c r="H87" i="3" s="1"/>
  <c r="I87" i="3" s="1"/>
  <c r="P87" i="3" s="1"/>
  <c r="Y229" i="1"/>
  <c r="M229" i="1" s="1"/>
  <c r="X214" i="1"/>
  <c r="H35" i="3" s="1"/>
  <c r="I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X221" i="1"/>
  <c r="H37" i="3" s="1"/>
  <c r="I37" i="3" s="1"/>
  <c r="X219" i="1"/>
  <c r="Y223" i="1"/>
  <c r="M223" i="1" s="1"/>
  <c r="X227" i="1"/>
  <c r="H252" i="3" s="1"/>
  <c r="I252" i="3" s="1"/>
  <c r="O252" i="3" s="1"/>
  <c r="P252" i="3" s="1"/>
  <c r="X225" i="1"/>
  <c r="X217" i="1"/>
  <c r="X223" i="1"/>
  <c r="X222" i="1"/>
  <c r="H38" i="3" s="1"/>
  <c r="I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X207" i="1"/>
  <c r="H30" i="3" s="1"/>
  <c r="I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X204" i="1"/>
  <c r="X197" i="1"/>
  <c r="H197" i="3" s="1"/>
  <c r="I197" i="3" s="1"/>
  <c r="X208" i="1"/>
  <c r="H231" i="3" s="1"/>
  <c r="I231" i="3" s="1"/>
  <c r="X202" i="1"/>
  <c r="X198" i="1"/>
  <c r="X206" i="1"/>
  <c r="H235" i="3" s="1"/>
  <c r="I235" i="3" s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O231" i="3" l="1"/>
  <c r="P231" i="3" s="1"/>
  <c r="O235" i="3"/>
  <c r="P235" i="3" s="1"/>
  <c r="H33" i="3"/>
  <c r="I33" i="3" s="1"/>
  <c r="H88" i="3"/>
  <c r="I88" i="3" s="1"/>
  <c r="P88" i="3" s="1"/>
  <c r="H196" i="3"/>
  <c r="I196" i="3" s="1"/>
  <c r="H173" i="3"/>
  <c r="I173" i="3" s="1"/>
  <c r="O42" i="3"/>
  <c r="P42" i="3" s="1"/>
  <c r="O46" i="3"/>
  <c r="P46" i="3" s="1"/>
  <c r="O50" i="3"/>
  <c r="P50" i="3" s="1"/>
  <c r="O149" i="3"/>
  <c r="P149" i="3" s="1"/>
  <c r="O30" i="3"/>
  <c r="P30" i="3" s="1"/>
  <c r="O36" i="3"/>
  <c r="P36" i="3" s="1"/>
  <c r="O45" i="3"/>
  <c r="P45" i="3" s="1"/>
  <c r="O47" i="3"/>
  <c r="P47" i="3" s="1"/>
  <c r="O147" i="3"/>
  <c r="P147" i="3" s="1"/>
  <c r="O37" i="3"/>
  <c r="P37" i="3" s="1"/>
  <c r="O35" i="3"/>
  <c r="P35" i="3" s="1"/>
  <c r="O43" i="3"/>
  <c r="P43" i="3" s="1"/>
  <c r="O34" i="3"/>
  <c r="P34" i="3" s="1"/>
  <c r="O48" i="3"/>
  <c r="P48" i="3" s="1"/>
  <c r="O197" i="3"/>
  <c r="P197" i="3" s="1"/>
  <c r="O38" i="3"/>
  <c r="P38" i="3" s="1"/>
  <c r="O39" i="3"/>
  <c r="P39" i="3" s="1"/>
  <c r="O32" i="3"/>
  <c r="P32" i="3" s="1"/>
  <c r="H31" i="3"/>
  <c r="I31" i="3" s="1"/>
  <c r="H223" i="3"/>
  <c r="I223" i="3" s="1"/>
  <c r="H44" i="3"/>
  <c r="I44" i="3" s="1"/>
  <c r="H219" i="3"/>
  <c r="I219" i="3" s="1"/>
  <c r="K206" i="5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H41" i="3"/>
  <c r="I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H238" i="3" s="1"/>
  <c r="I238" i="3" s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X132" i="1"/>
  <c r="X122" i="1"/>
  <c r="X102" i="1"/>
  <c r="H189" i="3" s="1"/>
  <c r="I189" i="3" s="1"/>
  <c r="X83" i="1"/>
  <c r="X73" i="1"/>
  <c r="H215" i="3" s="1"/>
  <c r="I215" i="3" s="1"/>
  <c r="X141" i="1"/>
  <c r="H243" i="3" s="1"/>
  <c r="I243" i="3" s="1"/>
  <c r="X131" i="1"/>
  <c r="X111" i="1"/>
  <c r="X92" i="1"/>
  <c r="X82" i="1"/>
  <c r="X62" i="1"/>
  <c r="X42" i="1"/>
  <c r="H257" i="3" s="1"/>
  <c r="I257" i="3" s="1"/>
  <c r="O257" i="3" s="1"/>
  <c r="P257" i="3" s="1"/>
  <c r="X33" i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H242" i="3" s="1"/>
  <c r="I242" i="3" s="1"/>
  <c r="X43" i="1"/>
  <c r="H22" i="3" s="1"/>
  <c r="I22" i="3" s="1"/>
  <c r="X135" i="1"/>
  <c r="X125" i="1"/>
  <c r="H206" i="3" s="1"/>
  <c r="I206" i="3" s="1"/>
  <c r="X115" i="1"/>
  <c r="X105" i="1"/>
  <c r="X96" i="1"/>
  <c r="H185" i="3" s="1"/>
  <c r="I185" i="3" s="1"/>
  <c r="X86" i="1"/>
  <c r="X76" i="1"/>
  <c r="H183" i="3" s="1"/>
  <c r="I183" i="3" s="1"/>
  <c r="X66" i="1"/>
  <c r="X56" i="1"/>
  <c r="X46" i="1"/>
  <c r="X37" i="1"/>
  <c r="X27" i="1"/>
  <c r="X17" i="1"/>
  <c r="H234" i="3" s="1"/>
  <c r="I234" i="3" s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H217" i="3" s="1"/>
  <c r="I217" i="3" s="1"/>
  <c r="X88" i="1"/>
  <c r="X78" i="1"/>
  <c r="X68" i="1"/>
  <c r="H216" i="3" s="1"/>
  <c r="I216" i="3" s="1"/>
  <c r="X58" i="1"/>
  <c r="X48" i="1"/>
  <c r="H140" i="3" s="1"/>
  <c r="I140" i="3" s="1"/>
  <c r="X39" i="1"/>
  <c r="X29" i="1"/>
  <c r="H245" i="3" s="1"/>
  <c r="I245" i="3" s="1"/>
  <c r="O245" i="3" s="1"/>
  <c r="P245" i="3" s="1"/>
  <c r="X19" i="1"/>
  <c r="X9" i="1"/>
  <c r="X136" i="1"/>
  <c r="X126" i="1"/>
  <c r="H143" i="3" s="1"/>
  <c r="I143" i="3" s="1"/>
  <c r="X116" i="1"/>
  <c r="X106" i="1"/>
  <c r="X97" i="1"/>
  <c r="X87" i="1"/>
  <c r="X77" i="1"/>
  <c r="X67" i="1"/>
  <c r="H208" i="3" s="1"/>
  <c r="I208" i="3" s="1"/>
  <c r="X57" i="1"/>
  <c r="X47" i="1"/>
  <c r="X38" i="1"/>
  <c r="X28" i="1"/>
  <c r="X18" i="1"/>
  <c r="H207" i="3" s="1"/>
  <c r="I207" i="3" s="1"/>
  <c r="X8" i="1"/>
  <c r="H142" i="3" s="1"/>
  <c r="I142" i="3" s="1"/>
  <c r="X101" i="1"/>
  <c r="X52" i="1"/>
  <c r="H128" i="3" s="1"/>
  <c r="I128" i="3" s="1"/>
  <c r="X3" i="1"/>
  <c r="X134" i="1"/>
  <c r="H237" i="3" s="1"/>
  <c r="I237" i="3" s="1"/>
  <c r="X124" i="1"/>
  <c r="X114" i="1"/>
  <c r="X104" i="1"/>
  <c r="X95" i="1"/>
  <c r="H211" i="3" s="1"/>
  <c r="I211" i="3" s="1"/>
  <c r="X85" i="1"/>
  <c r="X75" i="1"/>
  <c r="X65" i="1"/>
  <c r="H188" i="3" s="1"/>
  <c r="I188" i="3" s="1"/>
  <c r="X55" i="1"/>
  <c r="X45" i="1"/>
  <c r="H20" i="3" s="1"/>
  <c r="I20" i="3" s="1"/>
  <c r="X36" i="1"/>
  <c r="H141" i="3" s="1"/>
  <c r="I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X15" i="1"/>
  <c r="X5" i="1"/>
  <c r="H13" i="3" s="1"/>
  <c r="I13" i="3" s="1"/>
  <c r="Y123" i="1"/>
  <c r="M123" i="1" s="1"/>
  <c r="X120" i="1"/>
  <c r="H212" i="3" s="1"/>
  <c r="I212" i="3" s="1"/>
  <c r="X129" i="1"/>
  <c r="X90" i="1"/>
  <c r="X60" i="1"/>
  <c r="X108" i="1"/>
  <c r="X69" i="1"/>
  <c r="X40" i="1"/>
  <c r="H139" i="3" s="1"/>
  <c r="I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X140" i="1"/>
  <c r="X110" i="1"/>
  <c r="X119" i="1"/>
  <c r="X138" i="1"/>
  <c r="X89" i="1"/>
  <c r="X20" i="1"/>
  <c r="H146" i="3" s="1"/>
  <c r="I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X81" i="1"/>
  <c r="H190" i="3" s="1"/>
  <c r="I190" i="3" s="1"/>
  <c r="X71" i="1"/>
  <c r="X61" i="1"/>
  <c r="X51" i="1"/>
  <c r="X41" i="1"/>
  <c r="X32" i="1"/>
  <c r="H9" i="3" s="1"/>
  <c r="I9" i="3" s="1"/>
  <c r="X22" i="1"/>
  <c r="X12" i="1"/>
  <c r="H11" i="3" s="1"/>
  <c r="I11" i="3" s="1"/>
  <c r="X80" i="1"/>
  <c r="X31" i="1"/>
  <c r="H135" i="3" s="1"/>
  <c r="I135" i="3" s="1"/>
  <c r="X21" i="1"/>
  <c r="H16" i="3" s="1"/>
  <c r="I16" i="3" s="1"/>
  <c r="X11" i="1"/>
  <c r="X10" i="1"/>
  <c r="X91" i="1"/>
  <c r="X139" i="1"/>
  <c r="X100" i="1"/>
  <c r="X70" i="1"/>
  <c r="X118" i="1"/>
  <c r="H248" i="3" s="1"/>
  <c r="I248" i="3" s="1"/>
  <c r="O248" i="3" s="1"/>
  <c r="P248" i="3" s="1"/>
  <c r="X79" i="1"/>
  <c r="X49" i="1"/>
  <c r="H134" i="3" s="1"/>
  <c r="I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168" i="3" l="1"/>
  <c r="I168" i="3" s="1"/>
  <c r="O168" i="3" s="1"/>
  <c r="P168" i="3" s="1"/>
  <c r="H244" i="3"/>
  <c r="I244" i="3" s="1"/>
  <c r="O244" i="3" s="1"/>
  <c r="P244" i="3" s="1"/>
  <c r="O242" i="3"/>
  <c r="P242" i="3" s="1"/>
  <c r="O33" i="3"/>
  <c r="P33" i="3" s="1"/>
  <c r="O234" i="3"/>
  <c r="P234" i="3" s="1"/>
  <c r="O238" i="3"/>
  <c r="P238" i="3" s="1"/>
  <c r="O173" i="3"/>
  <c r="P173" i="3" s="1"/>
  <c r="O237" i="3"/>
  <c r="P237" i="3" s="1"/>
  <c r="O196" i="3"/>
  <c r="P196" i="3" s="1"/>
  <c r="N243" i="3"/>
  <c r="O243" i="3"/>
  <c r="H226" i="3"/>
  <c r="I226" i="3" s="1"/>
  <c r="H24" i="3"/>
  <c r="I24" i="3" s="1"/>
  <c r="H23" i="3"/>
  <c r="I23" i="3" s="1"/>
  <c r="O146" i="3"/>
  <c r="P146" i="3" s="1"/>
  <c r="O11" i="3"/>
  <c r="P11" i="3" s="1"/>
  <c r="O187" i="3"/>
  <c r="P187" i="3" s="1"/>
  <c r="O208" i="3"/>
  <c r="P208" i="3" s="1"/>
  <c r="O140" i="3"/>
  <c r="P140" i="3" s="1"/>
  <c r="O16" i="3"/>
  <c r="P16" i="3" s="1"/>
  <c r="O8" i="3"/>
  <c r="P8" i="3" s="1"/>
  <c r="O20" i="3"/>
  <c r="P20" i="3" s="1"/>
  <c r="O217" i="3"/>
  <c r="P217" i="3" s="1"/>
  <c r="O185" i="3"/>
  <c r="P185" i="3" s="1"/>
  <c r="O189" i="3"/>
  <c r="P189" i="3" s="1"/>
  <c r="O223" i="3"/>
  <c r="P223" i="3" s="1"/>
  <c r="O190" i="3"/>
  <c r="P190" i="3" s="1"/>
  <c r="O134" i="3"/>
  <c r="P134" i="3" s="1"/>
  <c r="O212" i="3"/>
  <c r="P212" i="3" s="1"/>
  <c r="O141" i="3"/>
  <c r="P141" i="3" s="1"/>
  <c r="O135" i="3"/>
  <c r="P135" i="3" s="1"/>
  <c r="O9" i="3"/>
  <c r="P9" i="3" s="1"/>
  <c r="O139" i="3"/>
  <c r="P139" i="3" s="1"/>
  <c r="O13" i="3"/>
  <c r="P13" i="3" s="1"/>
  <c r="O211" i="3"/>
  <c r="P211" i="3" s="1"/>
  <c r="O142" i="3"/>
  <c r="P142" i="3" s="1"/>
  <c r="O143" i="3"/>
  <c r="P143" i="3" s="1"/>
  <c r="O216" i="3"/>
  <c r="P216" i="3" s="1"/>
  <c r="O22" i="3"/>
  <c r="P22" i="3" s="1"/>
  <c r="O31" i="3"/>
  <c r="P31" i="3" s="1"/>
  <c r="O207" i="3"/>
  <c r="P207" i="3" s="1"/>
  <c r="O183" i="3"/>
  <c r="P183" i="3" s="1"/>
  <c r="O215" i="3"/>
  <c r="P215" i="3" s="1"/>
  <c r="O7" i="3"/>
  <c r="P7" i="3" s="1"/>
  <c r="O41" i="3"/>
  <c r="P41" i="3" s="1"/>
  <c r="O188" i="3"/>
  <c r="P188" i="3" s="1"/>
  <c r="O19" i="3"/>
  <c r="P19" i="3" s="1"/>
  <c r="O128" i="3"/>
  <c r="P128" i="3" s="1"/>
  <c r="O206" i="3"/>
  <c r="P206" i="3" s="1"/>
  <c r="O144" i="3"/>
  <c r="P144" i="3" s="1"/>
  <c r="O17" i="3"/>
  <c r="P17" i="3" s="1"/>
  <c r="O40" i="3"/>
  <c r="P40" i="3" s="1"/>
  <c r="O44" i="3"/>
  <c r="P44" i="3" s="1"/>
  <c r="O219" i="3"/>
  <c r="N219" i="3"/>
  <c r="H10" i="3"/>
  <c r="I10" i="3" s="1"/>
  <c r="H210" i="3"/>
  <c r="I210" i="3" s="1"/>
  <c r="H18" i="3"/>
  <c r="I18" i="3" s="1"/>
  <c r="H169" i="3"/>
  <c r="I169" i="3" s="1"/>
  <c r="H14" i="3"/>
  <c r="I14" i="3" s="1"/>
  <c r="H161" i="3"/>
  <c r="I161" i="3" s="1"/>
  <c r="H15" i="3"/>
  <c r="I15" i="3" s="1"/>
  <c r="H148" i="3"/>
  <c r="I148" i="3" s="1"/>
  <c r="H127" i="3"/>
  <c r="I127" i="3" s="1"/>
  <c r="H145" i="3"/>
  <c r="I145" i="3" s="1"/>
  <c r="H12" i="3"/>
  <c r="I12" i="3" s="1"/>
  <c r="H138" i="3"/>
  <c r="I138" i="3" s="1"/>
  <c r="H21" i="3"/>
  <c r="I21" i="3" s="1"/>
  <c r="H137" i="3"/>
  <c r="I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H4" i="3"/>
  <c r="I4" i="3" s="1"/>
  <c r="H5" i="3"/>
  <c r="I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P219" i="3" l="1"/>
  <c r="P243" i="3"/>
  <c r="O24" i="3"/>
  <c r="P24" i="3" s="1"/>
  <c r="O226" i="3"/>
  <c r="P226" i="3" s="1"/>
  <c r="O23" i="3"/>
  <c r="P23" i="3" s="1"/>
  <c r="O21" i="3"/>
  <c r="P21" i="3" s="1"/>
  <c r="O127" i="3"/>
  <c r="P127" i="3" s="1"/>
  <c r="O14" i="3"/>
  <c r="P14" i="3" s="1"/>
  <c r="O10" i="3"/>
  <c r="P10" i="3" s="1"/>
  <c r="O138" i="3"/>
  <c r="P138" i="3" s="1"/>
  <c r="O148" i="3"/>
  <c r="P148" i="3" s="1"/>
  <c r="O169" i="3"/>
  <c r="P169" i="3" s="1"/>
  <c r="O5" i="3"/>
  <c r="P5" i="3" s="1"/>
  <c r="O12" i="3"/>
  <c r="P12" i="3" s="1"/>
  <c r="O15" i="3"/>
  <c r="P15" i="3" s="1"/>
  <c r="O18" i="3"/>
  <c r="P18" i="3" s="1"/>
  <c r="O6" i="3"/>
  <c r="P6" i="3" s="1"/>
  <c r="O137" i="3"/>
  <c r="P137" i="3" s="1"/>
  <c r="O145" i="3"/>
  <c r="P145" i="3" s="1"/>
  <c r="O161" i="3"/>
  <c r="P161" i="3" s="1"/>
  <c r="O210" i="3"/>
  <c r="P210" i="3" s="1"/>
  <c r="O4" i="3"/>
  <c r="P4" i="3" s="1"/>
  <c r="K137" i="5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O3" i="3" l="1"/>
  <c r="P3" i="3" s="1"/>
</calcChain>
</file>

<file path=xl/sharedStrings.xml><?xml version="1.0" encoding="utf-8"?>
<sst xmlns="http://schemas.openxmlformats.org/spreadsheetml/2006/main" count="10038" uniqueCount="1820">
  <si>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</si>
  <si>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</si>
  <si>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</si>
  <si>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</si>
  <si>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</si>
  <si>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</si>
  <si>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</si>
  <si>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</si>
  <si>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</si>
  <si>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</si>
  <si>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</si>
  <si>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</si>
  <si>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</si>
  <si>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</si>
  <si>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</si>
  <si>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</si>
  <si>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</si>
  <si>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</si>
  <si>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</si>
  <si>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</si>
  <si>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</si>
  <si>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</si>
  <si>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</si>
  <si>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</si>
  <si>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</si>
  <si>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</si>
  <si>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</si>
  <si>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</si>
  <si>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</si>
  <si>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</si>
  <si>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</si>
  <si>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</si>
  <si>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</si>
  <si>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</si>
  <si>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</si>
  <si>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</si>
  <si>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</si>
  <si>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</si>
  <si>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</si>
  <si>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</si>
  <si>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</si>
  <si>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</si>
  <si>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</si>
  <si>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</si>
  <si>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</si>
  <si>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</si>
  <si>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</si>
  <si>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</si>
  <si>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</si>
  <si>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</si>
  <si>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</si>
  <si>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</si>
  <si>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</si>
  <si>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</si>
  <si>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</si>
  <si>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</si>
  <si>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</si>
  <si>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</si>
  <si>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</si>
  <si>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</si>
  <si>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</si>
  <si>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</si>
  <si>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</si>
  <si>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</si>
  <si>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</si>
  <si>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</si>
  <si>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</si>
  <si>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</si>
  <si>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</si>
  <si>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</si>
  <si>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</si>
  <si>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</si>
  <si>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</si>
  <si>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</si>
  <si>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</si>
  <si>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</si>
  <si>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</si>
  <si>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</si>
  <si>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</si>
  <si>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</si>
  <si>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</si>
  <si>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</si>
  <si>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</si>
  <si>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</si>
  <si>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</si>
  <si>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</si>
  <si>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</si>
  <si>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</si>
  <si>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</si>
  <si>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</si>
  <si>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</si>
  <si>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</si>
  <si>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</si>
  <si>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</si>
  <si>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</si>
  <si>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</si>
  <si>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</si>
  <si>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</si>
  <si>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</si>
  <si>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</si>
  <si>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</si>
  <si>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</si>
  <si>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</si>
  <si>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</si>
  <si>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</si>
  <si>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</si>
  <si>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</si>
  <si>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</si>
  <si>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</si>
  <si>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</si>
  <si>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</si>
  <si>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</si>
  <si>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</si>
  <si>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</si>
  <si>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</si>
  <si>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</si>
  <si>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</si>
  <si>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</si>
  <si>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</si>
  <si>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</si>
  <si>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</si>
  <si>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</si>
  <si>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</si>
  <si>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</si>
  <si>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</si>
  <si>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</si>
  <si>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</si>
  <si>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</si>
  <si>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</si>
  <si>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</si>
  <si>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</si>
  <si>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</si>
  <si>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</si>
  <si>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</si>
  <si>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</si>
  <si>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</si>
  <si>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</si>
  <si>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</si>
  <si>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</si>
  <si>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</si>
  <si>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</si>
  <si>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</si>
  <si>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</si>
  <si>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</si>
  <si>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</si>
  <si>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</si>
  <si>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</si>
  <si>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</si>
  <si>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</si>
  <si>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</si>
  <si>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</si>
  <si>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</si>
  <si>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</si>
  <si>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</si>
  <si>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</si>
  <si>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</si>
  <si>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</si>
  <si>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</si>
  <si>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</si>
  <si>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</si>
  <si>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</si>
  <si>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</si>
  <si>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</si>
  <si>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</si>
  <si>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</si>
  <si>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</si>
  <si>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</si>
  <si>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</si>
  <si>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</si>
  <si>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</si>
  <si>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</si>
  <si>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</si>
  <si>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</si>
  <si>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</si>
  <si>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</si>
  <si>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</si>
  <si>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</si>
  <si>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</si>
  <si>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</si>
  <si>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</si>
  <si>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</si>
  <si>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</si>
  <si>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</si>
  <si>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</si>
  <si>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</si>
  <si>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</si>
  <si>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</si>
  <si>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</si>
  <si>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</si>
  <si>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</si>
  <si>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</si>
  <si>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</si>
  <si>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</si>
  <si>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</si>
  <si>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</si>
  <si>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</si>
  <si>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</si>
  <si>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</si>
  <si>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</si>
  <si>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</si>
  <si>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</si>
  <si>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</si>
  <si>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</si>
  <si>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</si>
  <si>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</si>
  <si>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</si>
  <si>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</si>
  <si>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</si>
  <si>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</si>
  <si>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</si>
  <si>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</si>
  <si>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</si>
  <si>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</si>
  <si>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</si>
  <si>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</si>
  <si>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</si>
  <si>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</si>
  <si>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</si>
  <si>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</si>
  <si>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</si>
  <si>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</si>
  <si>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</si>
  <si>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</si>
  <si>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</si>
  <si>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</si>
  <si>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</si>
  <si>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</si>
  <si>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</si>
  <si>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</si>
  <si>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</si>
  <si>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</si>
  <si>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</si>
  <si>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</si>
  <si>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</si>
  <si>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</si>
  <si>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</si>
  <si>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</si>
  <si>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</si>
  <si>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</si>
  <si>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</si>
  <si>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</si>
  <si>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</si>
  <si>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</si>
  <si>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</si>
  <si>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</si>
  <si>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</si>
  <si>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</si>
  <si>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</si>
  <si>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</si>
  <si>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</si>
  <si>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</si>
  <si>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</si>
  <si>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</si>
  <si>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</si>
  <si>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</si>
  <si>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</si>
  <si>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</si>
  <si>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</si>
  <si>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</si>
  <si>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</si>
  <si>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</si>
  <si>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</si>
  <si>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</si>
  <si>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</si>
  <si>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</si>
  <si>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</si>
  <si>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</si>
  <si>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</si>
  <si>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</si>
  <si>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</si>
  <si>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</si>
  <si>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</si>
  <si>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</si>
  <si>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</si>
  <si>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</si>
  <si>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</si>
  <si>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</si>
  <si>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</si>
  <si>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</si>
  <si>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</si>
  <si>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</si>
  <si>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</si>
  <si>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</si>
  <si>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</si>
  <si>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</si>
  <si>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</si>
  <si>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</si>
  <si>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</si>
  <si>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</si>
  <si>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</si>
  <si>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</si>
  <si>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</si>
  <si>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</si>
  <si>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</si>
  <si>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</si>
  <si>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</si>
  <si>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</si>
  <si>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</si>
  <si>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</si>
  <si>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</si>
  <si>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</si>
  <si>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</si>
  <si>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</si>
  <si>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</si>
  <si>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</si>
  <si>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</si>
  <si>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</si>
  <si>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</si>
  <si>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</si>
  <si>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</si>
  <si>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</si>
  <si>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</si>
  <si>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</si>
  <si>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</si>
  <si>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</si>
  <si>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</si>
  <si>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</si>
  <si>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</si>
  <si>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</si>
  <si>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</si>
  <si>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</si>
  <si>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</si>
  <si>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</si>
  <si>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</si>
  <si>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</si>
  <si>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</si>
  <si>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</si>
  <si>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</si>
  <si>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</si>
  <si>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</si>
  <si>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</si>
  <si>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</si>
  <si>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</si>
  <si>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</si>
  <si>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</si>
  <si>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</si>
  <si>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</si>
  <si>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</si>
  <si>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</si>
  <si>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</si>
  <si>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</si>
  <si>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</si>
  <si>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</si>
  <si>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</si>
  <si>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</si>
  <si>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</si>
  <si>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</si>
  <si>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</si>
  <si>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</si>
  <si>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</si>
  <si>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</si>
  <si>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</si>
  <si>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</si>
  <si>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</si>
  <si>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</si>
  <si>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</si>
  <si>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</si>
  <si>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</si>
  <si>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</si>
  <si>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</si>
  <si>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</si>
  <si>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</si>
  <si>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</si>
  <si>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</si>
  <si>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</si>
  <si>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</si>
  <si>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</si>
  <si>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</si>
  <si>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</si>
  <si>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</si>
  <si>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</si>
  <si>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</si>
  <si>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</si>
  <si>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</si>
  <si>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</si>
  <si>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</si>
  <si>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</si>
  <si>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</si>
  <si>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</si>
  <si>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</si>
  <si>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</si>
  <si>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</si>
  <si>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</si>
  <si>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</si>
  <si>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</si>
  <si>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</si>
  <si>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</si>
  <si>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</si>
  <si>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</si>
  <si>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</si>
  <si>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</si>
  <si>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</si>
  <si>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</si>
  <si>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</si>
  <si>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</si>
  <si>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</si>
  <si>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</si>
  <si>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</si>
  <si>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</si>
  <si>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</si>
  <si>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</si>
  <si>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</si>
  <si>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</si>
  <si>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</si>
  <si>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</si>
  <si>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</si>
  <si>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</si>
  <si>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</si>
  <si>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</si>
  <si>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</si>
  <si>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</si>
  <si>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</si>
  <si>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</si>
  <si>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</si>
  <si>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</si>
  <si>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</si>
  <si>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</si>
  <si>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</si>
  <si>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</si>
  <si>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</si>
  <si>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</si>
  <si>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</si>
  <si>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</si>
  <si>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</si>
  <si>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</si>
  <si>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</si>
  <si>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</si>
  <si>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</si>
  <si>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</si>
  <si>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</si>
  <si>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</si>
  <si>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</si>
  <si>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</si>
  <si>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</si>
  <si>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</si>
  <si>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</si>
  <si>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</si>
  <si>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</si>
  <si>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</si>
  <si>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</si>
  <si>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</si>
  <si>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</si>
  <si>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</si>
  <si>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</si>
  <si>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</si>
  <si>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</si>
  <si>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</si>
  <si>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</si>
  <si>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</si>
  <si>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</si>
  <si>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</si>
  <si>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</si>
  <si>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</si>
  <si>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</si>
  <si>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</si>
  <si>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</si>
  <si>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</si>
  <si>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</si>
  <si>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</si>
  <si>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</si>
  <si>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</si>
  <si>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</si>
  <si>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</si>
  <si>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</si>
  <si>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</si>
  <si>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</si>
  <si>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</si>
  <si>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</si>
  <si>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</si>
  <si>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</si>
  <si>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</si>
  <si>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</si>
  <si>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</si>
  <si>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</si>
  <si>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</si>
  <si>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</si>
  <si>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</si>
  <si>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</si>
  <si>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</si>
  <si>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</si>
  <si>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</si>
  <si>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</si>
  <si>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</si>
  <si>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</si>
  <si>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</si>
  <si>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</si>
  <si>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</si>
  <si>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</si>
  <si>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</si>
  <si>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</si>
  <si>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</si>
  <si>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</si>
  <si>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</si>
  <si>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</si>
  <si>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</si>
  <si>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</si>
  <si>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</si>
  <si>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</si>
  <si>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</si>
  <si>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</si>
  <si>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</si>
  <si>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</si>
  <si>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</si>
  <si>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</si>
  <si>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</si>
  <si>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</si>
  <si>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</si>
  <si>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</si>
  <si>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</si>
  <si>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</si>
  <si>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</si>
  <si>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</si>
  <si>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</si>
  <si>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</si>
  <si>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</si>
  <si>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</si>
  <si>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</si>
  <si>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</si>
  <si>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</si>
  <si>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</si>
  <si>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</si>
  <si>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</si>
  <si>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</si>
  <si>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</si>
  <si>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</si>
  <si>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T0039</t>
  </si>
  <si>
    <t>T0040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</si>
  <si>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</si>
  <si>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</si>
  <si>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</si>
  <si>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</si>
  <si>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</si>
  <si>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</si>
  <si>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</si>
  <si>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</si>
  <si>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</si>
  <si>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</si>
  <si>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</si>
  <si>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</si>
  <si>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</si>
  <si>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</si>
  <si>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</si>
  <si>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</si>
  <si>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</si>
  <si>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</si>
  <si>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</si>
  <si>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</si>
  <si>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</si>
  <si>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</si>
  <si>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</si>
  <si>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</si>
  <si>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</si>
  <si>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</si>
  <si>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</si>
  <si>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</si>
  <si>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</si>
  <si>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</si>
  <si>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</si>
  <si>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</si>
  <si>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</si>
  <si>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</si>
  <si>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</si>
  <si>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</si>
  <si>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</si>
  <si>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</si>
  <si>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</si>
  <si>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</si>
  <si>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</si>
  <si>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</si>
  <si>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</si>
  <si>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</si>
  <si>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</si>
  <si>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</si>
  <si>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</si>
  <si>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</si>
  <si>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</si>
  <si>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</si>
  <si>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</si>
  <si>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</si>
  <si>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</si>
  <si>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</si>
  <si>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</si>
  <si>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</si>
  <si>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</si>
  <si>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</si>
  <si>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</si>
  <si>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</si>
  <si>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</si>
  <si>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</si>
  <si>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</si>
  <si>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</si>
  <si>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</si>
  <si>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</si>
  <si>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</si>
  <si>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</si>
  <si>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</si>
  <si>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</si>
  <si>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</si>
  <si>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</si>
  <si>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</si>
  <si>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</si>
  <si>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</si>
  <si>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</si>
  <si>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</si>
  <si>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</si>
  <si>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</si>
  <si>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</si>
  <si>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</si>
  <si>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</si>
  <si>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</si>
  <si>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</si>
  <si>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</si>
  <si>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</si>
  <si>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</si>
  <si>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</si>
  <si>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</si>
  <si>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</si>
  <si>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</si>
  <si>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</si>
  <si>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</si>
  <si>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</si>
  <si>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</si>
  <si>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</si>
  <si>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</si>
  <si>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</si>
  <si>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</si>
  <si>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</si>
  <si>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</si>
  <si>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</si>
  <si>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</si>
  <si>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</si>
  <si>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</si>
  <si>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</si>
  <si>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</si>
  <si>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</si>
  <si>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</si>
  <si>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</si>
  <si>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</si>
  <si>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</si>
  <si>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</si>
  <si>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</si>
  <si>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</si>
  <si>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</si>
  <si>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</si>
  <si>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</si>
  <si>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</si>
  <si>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</si>
  <si>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</si>
  <si>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</si>
  <si>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</si>
  <si>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</si>
  <si>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</si>
  <si>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</si>
  <si>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</si>
  <si>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</si>
  <si>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</si>
  <si>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</si>
  <si>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</si>
  <si>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</si>
  <si>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</si>
  <si>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</si>
  <si>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</si>
  <si>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</si>
  <si>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</si>
  <si>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</si>
  <si>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</si>
  <si>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</si>
  <si>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</si>
  <si>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</si>
  <si>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</si>
  <si>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</si>
  <si>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</si>
  <si>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</si>
  <si>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</si>
  <si>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</si>
  <si>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</si>
  <si>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</si>
  <si>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</si>
  <si>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</si>
  <si>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</si>
  <si>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</si>
  <si>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</si>
  <si>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</si>
  <si>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</si>
  <si>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</si>
  <si>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</si>
  <si>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</si>
  <si>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</si>
  <si>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</si>
  <si>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</si>
  <si>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</si>
  <si>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</si>
  <si>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</si>
  <si>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</si>
  <si>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</si>
  <si>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</si>
  <si>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</si>
  <si>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</si>
  <si>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</si>
  <si>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</si>
  <si>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</si>
  <si>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</si>
  <si>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</si>
  <si>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</si>
  <si>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</si>
  <si>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</si>
  <si>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</si>
  <si>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</si>
  <si>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</si>
  <si>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</si>
  <si>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</si>
  <si>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</si>
  <si>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</si>
  <si>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</si>
  <si>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</si>
  <si>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</si>
  <si>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</si>
  <si>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</si>
  <si>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</si>
  <si>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</si>
  <si>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</si>
  <si>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</si>
  <si>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</si>
  <si>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</si>
  <si>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</si>
  <si>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</si>
  <si>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</si>
  <si>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</si>
  <si>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</si>
  <si>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</si>
  <si>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</si>
  <si>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</si>
  <si>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</si>
  <si>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</si>
  <si>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</si>
  <si>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</si>
  <si>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</si>
  <si>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</si>
  <si>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</si>
  <si>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</si>
  <si>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</si>
  <si>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</si>
  <si>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</si>
  <si>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</si>
  <si>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</si>
  <si>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</si>
  <si>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</si>
  <si>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</si>
  <si>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</si>
  <si>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</si>
  <si>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</si>
  <si>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</si>
  <si>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</si>
  <si>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</si>
  <si>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</si>
  <si>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</si>
  <si>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</si>
  <si>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</si>
  <si>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</si>
  <si>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</si>
  <si>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</si>
  <si>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</si>
  <si>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</si>
  <si>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</si>
  <si>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</si>
  <si>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</si>
  <si>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</si>
  <si>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</si>
  <si>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</si>
  <si>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</si>
  <si>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</si>
  <si>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</si>
  <si>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</si>
  <si>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</si>
  <si>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</si>
  <si>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</si>
  <si>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</si>
  <si>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</si>
  <si>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</si>
  <si>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</si>
  <si>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</si>
  <si>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</si>
  <si>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</si>
  <si>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</si>
  <si>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</si>
  <si>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</si>
  <si>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</si>
  <si>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</si>
  <si>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</si>
  <si>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</si>
  <si>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</si>
  <si>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</si>
  <si>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</si>
  <si>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</si>
  <si>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</si>
  <si>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</si>
  <si>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</si>
  <si>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</si>
  <si>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</si>
  <si>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</si>
  <si>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</si>
  <si>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</si>
  <si>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</si>
  <si>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</si>
  <si>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</si>
  <si>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</si>
  <si>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</si>
  <si>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</si>
  <si>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</si>
  <si>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</si>
  <si>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</si>
  <si>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</si>
  <si>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</si>
  <si>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</si>
  <si>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</si>
  <si>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</si>
  <si>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</si>
  <si>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</si>
  <si>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</si>
  <si>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</si>
  <si>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</si>
  <si>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</si>
  <si>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</si>
  <si>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</si>
  <si>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</si>
  <si>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</si>
  <si>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</si>
  <si>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</si>
  <si>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</si>
  <si>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</si>
  <si>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</si>
  <si>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</si>
  <si>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</si>
  <si>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</si>
  <si>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</si>
  <si>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</si>
  <si>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</si>
  <si>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</si>
  <si>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</si>
  <si>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</si>
  <si>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</si>
  <si>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</si>
  <si>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</si>
  <si>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</si>
  <si>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</si>
  <si>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</si>
  <si>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</si>
  <si>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</si>
  <si>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</si>
  <si>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</si>
  <si>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</si>
  <si>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</si>
  <si>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</si>
  <si>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</si>
  <si>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</si>
  <si>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</si>
  <si>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</si>
  <si>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</si>
  <si>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</si>
  <si>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</si>
  <si>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</si>
  <si>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</si>
  <si>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</si>
  <si>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</si>
  <si>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</si>
  <si>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</si>
  <si>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</si>
  <si>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</si>
  <si>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</si>
  <si>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</si>
  <si>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</si>
  <si>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</si>
  <si>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</si>
  <si>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</si>
  <si>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</si>
  <si>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</si>
  <si>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</si>
  <si>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</si>
  <si>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</si>
  <si>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</si>
  <si>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</si>
  <si>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</si>
  <si>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</si>
  <si>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</si>
  <si>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</si>
  <si>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</si>
  <si>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</si>
  <si>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</si>
  <si>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</si>
  <si>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</si>
  <si>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</si>
  <si>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</si>
  <si>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</si>
  <si>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</si>
  <si>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</si>
  <si>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</si>
  <si>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</si>
  <si>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</si>
  <si>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</si>
  <si>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</si>
  <si>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</si>
  <si>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</si>
  <si>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</si>
  <si>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</si>
  <si>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</si>
  <si>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</si>
  <si>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</si>
  <si>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</si>
  <si>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</si>
  <si>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</si>
  <si>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</si>
  <si>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</si>
  <si>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</si>
  <si>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</si>
  <si>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</si>
  <si>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</si>
  <si>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</si>
  <si>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</si>
  <si>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</si>
  <si>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</si>
  <si>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</si>
  <si>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</si>
  <si>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</si>
  <si>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</si>
  <si>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</si>
  <si>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</si>
  <si>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</si>
  <si>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</si>
  <si>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</si>
  <si>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</si>
  <si>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</si>
  <si>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</si>
  <si>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</si>
  <si>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</si>
  <si>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</si>
  <si>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</si>
  <si>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</si>
  <si>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</si>
  <si>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</si>
  <si>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</si>
  <si>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</si>
  <si>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</si>
  <si>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</si>
  <si>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</si>
  <si>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</si>
  <si>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</si>
  <si>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</si>
  <si>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</si>
  <si>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</si>
  <si>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</si>
  <si>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</si>
  <si>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</si>
  <si>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</si>
  <si>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</si>
  <si>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</si>
  <si>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</si>
  <si>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</si>
  <si>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</si>
  <si>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</si>
  <si>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</si>
  <si>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</si>
  <si>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</si>
  <si>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</si>
  <si>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</si>
  <si>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</si>
  <si>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</si>
  <si>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</si>
  <si>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</si>
  <si>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</si>
  <si>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</si>
  <si>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</si>
  <si>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</si>
  <si>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</si>
  <si>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</si>
  <si>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</si>
  <si>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</si>
  <si>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</si>
  <si>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</si>
  <si>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</si>
  <si>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</si>
  <si>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</si>
  <si>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</si>
  <si>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</si>
  <si>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</si>
  <si>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</si>
  <si>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</si>
  <si>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</si>
  <si>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</si>
  <si>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</si>
  <si>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</si>
  <si>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</si>
  <si>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</si>
  <si>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</si>
  <si>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</si>
  <si>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</si>
  <si>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</si>
  <si>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</si>
  <si>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</si>
  <si>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</si>
  <si>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</si>
  <si>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</si>
  <si>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</si>
  <si>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</si>
  <si>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</si>
  <si>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</si>
  <si>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</si>
  <si>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</si>
  <si>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</si>
  <si>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</si>
  <si>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</si>
  <si>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</si>
  <si>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</si>
  <si>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</si>
  <si>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</si>
  <si>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</si>
  <si>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</si>
  <si>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</si>
  <si>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</si>
  <si>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</si>
  <si>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</si>
  <si>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</si>
  <si>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</si>
  <si>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</si>
  <si>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</si>
  <si>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</si>
  <si>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</si>
  <si>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</si>
  <si>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</si>
  <si>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</si>
  <si>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</si>
  <si>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</si>
  <si>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</si>
  <si>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</si>
  <si>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</si>
  <si>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</si>
  <si>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</si>
  <si>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</si>
  <si>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</si>
  <si>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</si>
  <si>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</si>
  <si>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</si>
  <si>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</si>
  <si>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</si>
  <si>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</si>
  <si>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</si>
  <si>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</si>
  <si>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</si>
  <si>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</si>
  <si>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</si>
  <si>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</si>
  <si>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</si>
  <si>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</si>
  <si>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</si>
  <si>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</si>
  <si>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</si>
  <si>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</si>
  <si>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</si>
  <si>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</si>
  <si>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</si>
  <si>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</si>
  <si>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</si>
  <si>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</si>
  <si>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</si>
  <si>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</si>
  <si>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</si>
  <si>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</si>
  <si>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</si>
  <si>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</si>
  <si>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</si>
  <si>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</si>
  <si>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</si>
  <si>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</si>
  <si>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</si>
  <si>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</si>
  <si>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</si>
  <si>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</si>
  <si>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</si>
  <si>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</si>
  <si>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</si>
  <si>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</si>
  <si>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</si>
  <si>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</si>
  <si>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</si>
  <si>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</si>
  <si>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</si>
  <si>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</si>
  <si>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</si>
  <si>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</si>
  <si>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</si>
  <si>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</si>
  <si>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</si>
  <si>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</si>
  <si>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</si>
  <si>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</si>
  <si>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</si>
  <si>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</si>
  <si>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</si>
  <si>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</si>
  <si>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</si>
  <si>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</si>
  <si>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</si>
  <si>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</si>
  <si>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</si>
  <si>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</si>
  <si>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</si>
  <si>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</si>
  <si>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</si>
  <si>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</si>
  <si>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</si>
  <si>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</si>
  <si>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</si>
  <si>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</si>
  <si>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</si>
  <si>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</si>
  <si>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</si>
  <si>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</si>
  <si>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</si>
  <si>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</si>
  <si>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</si>
  <si>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</si>
  <si>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</si>
  <si>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</si>
  <si>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</si>
  <si>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</si>
  <si>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</si>
  <si>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</si>
  <si>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</si>
  <si>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</si>
  <si>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</si>
  <si>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</si>
  <si>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</si>
  <si>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</si>
  <si>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</si>
  <si>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</si>
  <si>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</si>
  <si>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</si>
  <si>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</si>
  <si>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</si>
  <si>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</si>
  <si>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</si>
  <si>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</si>
  <si>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</si>
  <si>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</si>
  <si>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</si>
  <si>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</si>
  <si>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</si>
  <si>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</si>
  <si>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</si>
  <si>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</si>
  <si>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</si>
  <si>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</si>
  <si>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</si>
  <si>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</si>
  <si>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</si>
  <si>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</si>
  <si>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</si>
  <si>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</si>
  <si>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</si>
  <si>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</si>
  <si>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</si>
  <si>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</si>
  <si>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</si>
  <si>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</si>
  <si>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</si>
  <si>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</si>
  <si>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</si>
  <si>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</si>
  <si>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</si>
  <si>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</si>
  <si>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</si>
  <si>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</si>
  <si>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</si>
  <si>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</si>
  <si>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</si>
  <si>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</si>
  <si>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</si>
  <si>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</si>
  <si>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</si>
  <si>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</si>
  <si>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</si>
  <si>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</si>
  <si>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</si>
  <si>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</si>
  <si>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</si>
  <si>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</si>
  <si>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</si>
  <si>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</si>
  <si>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</si>
  <si>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</si>
  <si>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</si>
  <si>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</si>
  <si>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</si>
  <si>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</si>
  <si>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</si>
  <si>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</si>
  <si>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</si>
  <si>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</si>
  <si>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</si>
  <si>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</si>
  <si>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</si>
  <si>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</si>
  <si>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</si>
  <si>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</si>
  <si>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</si>
  <si>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</si>
  <si>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</si>
  <si>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</si>
  <si>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</si>
  <si>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</si>
  <si>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</si>
  <si>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</si>
  <si>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</si>
  <si>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</si>
  <si>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</si>
  <si>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</si>
  <si>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</si>
  <si>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</si>
  <si>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</si>
  <si>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</si>
  <si>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</si>
  <si>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</si>
  <si>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</si>
  <si>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</si>
  <si>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</si>
  <si>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</si>
  <si>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</si>
  <si>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</si>
  <si>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</si>
  <si>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</si>
  <si>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</si>
  <si>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</si>
  <si>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</si>
  <si>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</si>
  <si>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</si>
  <si>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</si>
  <si>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</si>
  <si>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</si>
  <si>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</si>
  <si>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</si>
  <si>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</si>
  <si>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</si>
  <si>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</si>
  <si>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</si>
  <si>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</si>
  <si>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</si>
  <si>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</si>
  <si>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</si>
  <si>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</si>
  <si>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</si>
  <si>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</si>
  <si>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</si>
  <si>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</si>
  <si>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</si>
  <si>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</si>
  <si>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</si>
  <si>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</si>
  <si>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</si>
  <si>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</si>
  <si>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</si>
  <si>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</si>
  <si>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</si>
  <si>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</si>
  <si>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</si>
  <si>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</si>
  <si>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</si>
  <si>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</si>
  <si>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</si>
  <si>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</si>
  <si>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</si>
  <si>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</si>
  <si>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</si>
  <si>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</si>
  <si>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</si>
  <si>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</si>
  <si>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</si>
  <si>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</si>
  <si>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</si>
  <si>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</si>
  <si>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</si>
  <si>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</si>
  <si>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</si>
  <si>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</si>
  <si>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</si>
  <si>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</si>
  <si>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</si>
  <si>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</si>
  <si>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</si>
  <si>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</si>
  <si>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</si>
  <si>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</si>
  <si>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</si>
  <si>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</si>
  <si>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</si>
  <si>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</si>
  <si>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</si>
  <si>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</si>
  <si>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</si>
  <si>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Salario Mary</t>
  </si>
  <si>
    <t>WhataForm</t>
  </si>
  <si>
    <t>80 USD</t>
  </si>
  <si>
    <t>28 USD</t>
  </si>
  <si>
    <t>Pantalones ajustados con cadena</t>
  </si>
  <si>
    <t>Blusa camisa colores</t>
  </si>
  <si>
    <t>Trusa Leopardo</t>
  </si>
  <si>
    <t>Malla paredo set 2 piezas</t>
  </si>
  <si>
    <t>Traje de baño niña</t>
  </si>
  <si>
    <t>14 años</t>
  </si>
  <si>
    <t>Vestido floreado a un hombro</t>
  </si>
  <si>
    <t>TN0013</t>
  </si>
  <si>
    <t>TN0014</t>
  </si>
  <si>
    <t>Recibido Freddy 24Mayo</t>
  </si>
  <si>
    <t>P0057</t>
  </si>
  <si>
    <t>P0058</t>
  </si>
  <si>
    <t>KO Mercado</t>
  </si>
  <si>
    <t>B00063</t>
  </si>
  <si>
    <t>B00064</t>
  </si>
  <si>
    <t>T0061</t>
  </si>
  <si>
    <t xml:space="preserve">Niurka </t>
  </si>
  <si>
    <t>T0062</t>
  </si>
  <si>
    <t>TN0015</t>
  </si>
  <si>
    <t>Amy</t>
  </si>
  <si>
    <t>Yuyi</t>
  </si>
  <si>
    <t>V0142</t>
  </si>
  <si>
    <t>V0143</t>
  </si>
  <si>
    <t>P0060</t>
  </si>
  <si>
    <t>B00105</t>
  </si>
  <si>
    <t>B00106</t>
  </si>
  <si>
    <t>B00107</t>
  </si>
  <si>
    <t>B00108</t>
  </si>
  <si>
    <t>Top cami rojo con slogan de carrera</t>
  </si>
  <si>
    <t>Trajes de baño ninas</t>
  </si>
  <si>
    <t>Vestido Esmeralda Fruncido</t>
  </si>
  <si>
    <t>Tony mensajero</t>
  </si>
  <si>
    <t>Ivelice</t>
  </si>
  <si>
    <t>Rachel</t>
  </si>
  <si>
    <t>Yudith</t>
  </si>
  <si>
    <t>Violeta</t>
  </si>
  <si>
    <t>Gastos fijos Mensuales</t>
  </si>
  <si>
    <t>Camisero blanco con pinzas</t>
  </si>
  <si>
    <t>Malla Pareo</t>
  </si>
  <si>
    <t>Malla fina Pareo</t>
  </si>
  <si>
    <t>Bikini Short con cordón de ajuste</t>
  </si>
  <si>
    <t>Bañador en contraste azul</t>
  </si>
  <si>
    <t>Sandalias crema</t>
  </si>
  <si>
    <t>Jean con roto sencillo</t>
  </si>
  <si>
    <t>Jumpsuit culotte</t>
  </si>
  <si>
    <t>Mono Oblicuo con bolsillo</t>
  </si>
  <si>
    <t>Bolso de mimbre</t>
  </si>
  <si>
    <t>Vestido elegante ajustado corte sirena</t>
  </si>
  <si>
    <t xml:space="preserve">Set de lencería </t>
  </si>
  <si>
    <t>Set de lencería de encaje</t>
  </si>
  <si>
    <t>ENCARGOSRecibido Freddy 24Mayo</t>
  </si>
  <si>
    <t>Sandalias de tacón con tiras de moda</t>
  </si>
  <si>
    <t>Blusa elegante de cuello blanco</t>
  </si>
  <si>
    <t>Blusa elegante de cuello negro</t>
  </si>
  <si>
    <t>Talla 37</t>
  </si>
  <si>
    <t>Talla 39</t>
  </si>
  <si>
    <t>Maxi Vestido espalda corrida</t>
  </si>
  <si>
    <t>Madelyn</t>
  </si>
  <si>
    <t>Yisley</t>
  </si>
  <si>
    <t>Ismaray</t>
  </si>
  <si>
    <t>UB0001</t>
  </si>
  <si>
    <t>UB0002</t>
  </si>
  <si>
    <t>UB0003</t>
  </si>
  <si>
    <t>UB0004</t>
  </si>
  <si>
    <t>UB0005</t>
  </si>
  <si>
    <t>UB0006</t>
  </si>
  <si>
    <t>UB0007</t>
  </si>
  <si>
    <t>UB0008</t>
  </si>
  <si>
    <t>UB0009</t>
  </si>
  <si>
    <t>UB0010</t>
  </si>
  <si>
    <t>UB0011</t>
  </si>
  <si>
    <t>UB0012</t>
  </si>
  <si>
    <t>UB0013</t>
  </si>
  <si>
    <t>UB0014</t>
  </si>
  <si>
    <t>UB0015</t>
  </si>
  <si>
    <t>UB0016</t>
  </si>
  <si>
    <t>UB0017</t>
  </si>
  <si>
    <t>UB0018</t>
  </si>
  <si>
    <t>UB0019</t>
  </si>
  <si>
    <t>UB0020</t>
  </si>
  <si>
    <t>UB0021</t>
  </si>
  <si>
    <t>UB0022</t>
  </si>
  <si>
    <t>UB0023</t>
  </si>
  <si>
    <t>UB0024</t>
  </si>
  <si>
    <t>UB0025</t>
  </si>
  <si>
    <t>UB0026</t>
  </si>
  <si>
    <t>UB0027</t>
  </si>
  <si>
    <t>UB0028</t>
  </si>
  <si>
    <t>UB0029</t>
  </si>
  <si>
    <t>UB0030</t>
  </si>
  <si>
    <t>UB0031</t>
  </si>
  <si>
    <t>UB0032</t>
  </si>
  <si>
    <t>UB0033</t>
  </si>
  <si>
    <t>UB0034</t>
  </si>
  <si>
    <t>UB0035</t>
  </si>
  <si>
    <t>UB0036</t>
  </si>
  <si>
    <t>UB0037</t>
  </si>
  <si>
    <t>UB0038</t>
  </si>
  <si>
    <t>UB0039</t>
  </si>
  <si>
    <t>UB0040</t>
  </si>
  <si>
    <t>UB0041</t>
  </si>
  <si>
    <t>UB0042</t>
  </si>
  <si>
    <t>UB0043</t>
  </si>
  <si>
    <t>UB0044</t>
  </si>
  <si>
    <t>UB0045</t>
  </si>
  <si>
    <t>UB0046</t>
  </si>
  <si>
    <t>UB0047</t>
  </si>
  <si>
    <t>UB0048</t>
  </si>
  <si>
    <t>UB0049</t>
  </si>
  <si>
    <t>UB0050</t>
  </si>
  <si>
    <t>UB0055</t>
  </si>
  <si>
    <t>UB0056</t>
  </si>
  <si>
    <t>UB0057</t>
  </si>
  <si>
    <t>UB0058</t>
  </si>
  <si>
    <t>UB0059</t>
  </si>
  <si>
    <t>UB0060</t>
  </si>
  <si>
    <t>UB0061</t>
  </si>
  <si>
    <t>UB0062</t>
  </si>
  <si>
    <t>UB0063</t>
  </si>
  <si>
    <t>UB0064</t>
  </si>
  <si>
    <t>UB0065</t>
  </si>
  <si>
    <t>UB0066</t>
  </si>
  <si>
    <t>UB0067</t>
  </si>
  <si>
    <t>UB0068</t>
  </si>
  <si>
    <t>UB0069</t>
  </si>
  <si>
    <t>UB0070</t>
  </si>
  <si>
    <t>UB0071</t>
  </si>
  <si>
    <t>UB0072</t>
  </si>
  <si>
    <t>UB0073</t>
  </si>
  <si>
    <t>UB0074</t>
  </si>
  <si>
    <t>UB0075</t>
  </si>
  <si>
    <t>UB0076</t>
  </si>
  <si>
    <t>UB0077</t>
  </si>
  <si>
    <t>UB0078</t>
  </si>
  <si>
    <t>UB0079</t>
  </si>
  <si>
    <t>UB0080</t>
  </si>
  <si>
    <t>UB0081</t>
  </si>
  <si>
    <t>UB0082</t>
  </si>
  <si>
    <t>UB0083</t>
  </si>
  <si>
    <t>UB0084</t>
  </si>
  <si>
    <t>UB0085</t>
  </si>
  <si>
    <t>UB0086</t>
  </si>
  <si>
    <t>UB0087</t>
  </si>
  <si>
    <t>UB0088</t>
  </si>
  <si>
    <t>UB0089</t>
  </si>
  <si>
    <t>UB0090</t>
  </si>
  <si>
    <t>UB0091</t>
  </si>
  <si>
    <t>UB0092</t>
  </si>
  <si>
    <t>UB0093</t>
  </si>
  <si>
    <t>UB0094</t>
  </si>
  <si>
    <t>UB0095</t>
  </si>
  <si>
    <t>UB0096</t>
  </si>
  <si>
    <t>UB0097</t>
  </si>
  <si>
    <t>UB0098</t>
  </si>
  <si>
    <t>UB0099</t>
  </si>
  <si>
    <t>UB0100</t>
  </si>
  <si>
    <t>UB0101</t>
  </si>
  <si>
    <t>UB0102</t>
  </si>
  <si>
    <t>UB0103</t>
  </si>
  <si>
    <t>UB0104</t>
  </si>
  <si>
    <t>UB0105</t>
  </si>
  <si>
    <t>UB0106</t>
  </si>
  <si>
    <t>UB0107</t>
  </si>
  <si>
    <t>UB0108</t>
  </si>
  <si>
    <t>UB0109</t>
  </si>
  <si>
    <t>UB0110</t>
  </si>
  <si>
    <t>UB0111</t>
  </si>
  <si>
    <t>UB0112</t>
  </si>
  <si>
    <t>UB0113</t>
  </si>
  <si>
    <t>UB0114</t>
  </si>
  <si>
    <t>UB0115</t>
  </si>
  <si>
    <t>UB0116</t>
  </si>
  <si>
    <t>UB0117</t>
  </si>
  <si>
    <t>UB0118</t>
  </si>
  <si>
    <t>UB0119</t>
  </si>
  <si>
    <t>UB0120</t>
  </si>
  <si>
    <t>UB0121</t>
  </si>
  <si>
    <t>UB0122</t>
  </si>
  <si>
    <t>UB0123</t>
  </si>
  <si>
    <t>UB0124</t>
  </si>
  <si>
    <t>UB0125</t>
  </si>
  <si>
    <t>UB0126</t>
  </si>
  <si>
    <t>UB0127</t>
  </si>
  <si>
    <t>UB0128</t>
  </si>
  <si>
    <t>UB0129</t>
  </si>
  <si>
    <t>UB0130</t>
  </si>
  <si>
    <t>UB0131</t>
  </si>
  <si>
    <t>UB0132</t>
  </si>
  <si>
    <t>UB0133</t>
  </si>
  <si>
    <t>UB0134</t>
  </si>
  <si>
    <t>UB0135</t>
  </si>
  <si>
    <t>UB0136</t>
  </si>
  <si>
    <t>UB0137</t>
  </si>
  <si>
    <t>UB0138</t>
  </si>
  <si>
    <t>UB0139</t>
  </si>
  <si>
    <t>UB0140</t>
  </si>
  <si>
    <t>UB0141</t>
  </si>
  <si>
    <t>UB0142</t>
  </si>
  <si>
    <t>UB0143</t>
  </si>
  <si>
    <t>UB0144</t>
  </si>
  <si>
    <t>UB0145</t>
  </si>
  <si>
    <t>UB0146</t>
  </si>
  <si>
    <t>UB0147</t>
  </si>
  <si>
    <t>UB0148</t>
  </si>
  <si>
    <t>UB0149</t>
  </si>
  <si>
    <t>UB0150</t>
  </si>
  <si>
    <t>UB0151</t>
  </si>
  <si>
    <t>UB0152</t>
  </si>
  <si>
    <t>UB0153</t>
  </si>
  <si>
    <t>UB0154</t>
  </si>
  <si>
    <t>UB0155</t>
  </si>
  <si>
    <t>UB0156</t>
  </si>
  <si>
    <t>UB0157</t>
  </si>
  <si>
    <t>UB0158</t>
  </si>
  <si>
    <t>UB0159</t>
  </si>
  <si>
    <t>UB0160</t>
  </si>
  <si>
    <t>UB0161</t>
  </si>
  <si>
    <t>UB0162</t>
  </si>
  <si>
    <t>UB0163</t>
  </si>
  <si>
    <t>UB0164</t>
  </si>
  <si>
    <t>UB0165</t>
  </si>
  <si>
    <t>UB0166</t>
  </si>
  <si>
    <t>UB0167</t>
  </si>
  <si>
    <t>UB0168</t>
  </si>
  <si>
    <t>UB0169</t>
  </si>
  <si>
    <t>UB0170</t>
  </si>
  <si>
    <t>UB0171</t>
  </si>
  <si>
    <t>UB0172</t>
  </si>
  <si>
    <t>UB0173</t>
  </si>
  <si>
    <t>UB0174</t>
  </si>
  <si>
    <t>UB0175</t>
  </si>
  <si>
    <t>UB0176</t>
  </si>
  <si>
    <t>UB0177</t>
  </si>
  <si>
    <t>UB0178</t>
  </si>
  <si>
    <t>UB0179</t>
  </si>
  <si>
    <t>UB0180</t>
  </si>
  <si>
    <t>UB0181</t>
  </si>
  <si>
    <t>UB0182</t>
  </si>
  <si>
    <t>UB0183</t>
  </si>
  <si>
    <t>UB0184</t>
  </si>
  <si>
    <t>UB0185</t>
  </si>
  <si>
    <t>UB0186</t>
  </si>
  <si>
    <t>UB0187</t>
  </si>
  <si>
    <t>UB0188</t>
  </si>
  <si>
    <t>UB0189</t>
  </si>
  <si>
    <t>UB0190</t>
  </si>
  <si>
    <t>UB0191</t>
  </si>
  <si>
    <t>UB0192</t>
  </si>
  <si>
    <t>UB0193</t>
  </si>
  <si>
    <t>UB0194</t>
  </si>
  <si>
    <t>UB0195</t>
  </si>
  <si>
    <t>UB0196</t>
  </si>
  <si>
    <t>UB0197</t>
  </si>
  <si>
    <t>UB0198</t>
  </si>
  <si>
    <t>UB0199</t>
  </si>
  <si>
    <t>UB0200</t>
  </si>
  <si>
    <t>UB0201</t>
  </si>
  <si>
    <t>UB0202</t>
  </si>
  <si>
    <t>UB0203</t>
  </si>
  <si>
    <t>UB0204</t>
  </si>
  <si>
    <t>UB0205</t>
  </si>
  <si>
    <t>UB0206</t>
  </si>
  <si>
    <t>UB0207</t>
  </si>
  <si>
    <t>UB0208</t>
  </si>
  <si>
    <t>UB0209</t>
  </si>
  <si>
    <t>UB0210</t>
  </si>
  <si>
    <t>UB0211</t>
  </si>
  <si>
    <t>UB0212</t>
  </si>
  <si>
    <t>UB0213</t>
  </si>
  <si>
    <t>UB0214</t>
  </si>
  <si>
    <t>UB0215</t>
  </si>
  <si>
    <t>UB0216</t>
  </si>
  <si>
    <t>UB0217</t>
  </si>
  <si>
    <t>UB0218</t>
  </si>
  <si>
    <t>UB0219</t>
  </si>
  <si>
    <t>UB0220</t>
  </si>
  <si>
    <t>UB0221</t>
  </si>
  <si>
    <t>UB0222</t>
  </si>
  <si>
    <t>UB0223</t>
  </si>
  <si>
    <t>UB0224</t>
  </si>
  <si>
    <t>UB0225</t>
  </si>
  <si>
    <t>UB0226</t>
  </si>
  <si>
    <t>UB0227</t>
  </si>
  <si>
    <t>UB0228</t>
  </si>
  <si>
    <t>UB0229</t>
  </si>
  <si>
    <t>UB0230</t>
  </si>
  <si>
    <t>UB0231</t>
  </si>
  <si>
    <t>UB0232</t>
  </si>
  <si>
    <t>UB0233</t>
  </si>
  <si>
    <t>UB0234</t>
  </si>
  <si>
    <t>UB0235</t>
  </si>
  <si>
    <t>UB0236</t>
  </si>
  <si>
    <t>UB0237</t>
  </si>
  <si>
    <t>UB0238</t>
  </si>
  <si>
    <t>UB0239</t>
  </si>
  <si>
    <t>UB0240</t>
  </si>
  <si>
    <t>UB0241</t>
  </si>
  <si>
    <t>UB0243</t>
  </si>
  <si>
    <t>UB0242</t>
  </si>
  <si>
    <t>UB0244</t>
  </si>
  <si>
    <t>UB0245</t>
  </si>
  <si>
    <t>UB0246</t>
  </si>
  <si>
    <t>UB0247</t>
  </si>
  <si>
    <t>UB0248</t>
  </si>
  <si>
    <t>UB0249</t>
  </si>
  <si>
    <t>UB0250</t>
  </si>
  <si>
    <t>UB0251</t>
  </si>
  <si>
    <t>UB0252</t>
  </si>
  <si>
    <t>UB0253</t>
  </si>
  <si>
    <t>UB0254</t>
  </si>
  <si>
    <t>UB0255</t>
  </si>
  <si>
    <t>UB0256</t>
  </si>
  <si>
    <t>UB0257</t>
  </si>
  <si>
    <t>UB0258</t>
  </si>
  <si>
    <t>UB0259</t>
  </si>
  <si>
    <t>UB0260</t>
  </si>
  <si>
    <t>UB0261</t>
  </si>
  <si>
    <t>UB0262</t>
  </si>
  <si>
    <t>UB0263</t>
  </si>
  <si>
    <t>UB0264</t>
  </si>
  <si>
    <t>UB0265</t>
  </si>
  <si>
    <t>UB0266</t>
  </si>
  <si>
    <t>UB0267</t>
  </si>
  <si>
    <t>UB0268</t>
  </si>
  <si>
    <t>UB0269</t>
  </si>
  <si>
    <t>BU0272</t>
  </si>
  <si>
    <t>BU0270</t>
  </si>
  <si>
    <t>BU0271</t>
  </si>
  <si>
    <t>BU0273</t>
  </si>
  <si>
    <t>BU0274</t>
  </si>
  <si>
    <t>BU0275</t>
  </si>
  <si>
    <t>BU0276</t>
  </si>
  <si>
    <t>BU0277</t>
  </si>
  <si>
    <t>BU0278</t>
  </si>
  <si>
    <t>BU0279</t>
  </si>
  <si>
    <t>BU0280</t>
  </si>
  <si>
    <t>BU0281</t>
  </si>
  <si>
    <t>BU0282</t>
  </si>
  <si>
    <t>BU0283</t>
  </si>
  <si>
    <t>BU0284</t>
  </si>
  <si>
    <t>BU0285</t>
  </si>
  <si>
    <t>BU0286</t>
  </si>
  <si>
    <t>BU0287</t>
  </si>
  <si>
    <t>BU0288</t>
  </si>
  <si>
    <t>BU0289</t>
  </si>
  <si>
    <t>BU0290</t>
  </si>
  <si>
    <t>BU0291</t>
  </si>
  <si>
    <t>BU0292</t>
  </si>
  <si>
    <t>BU0293</t>
  </si>
  <si>
    <t>BU0294</t>
  </si>
  <si>
    <t>BU0298</t>
  </si>
  <si>
    <t>BU0299</t>
  </si>
  <si>
    <t>BU0300</t>
  </si>
  <si>
    <t>BU0301</t>
  </si>
  <si>
    <t>BU0302</t>
  </si>
  <si>
    <t>BU0303</t>
  </si>
  <si>
    <t>BU0304</t>
  </si>
  <si>
    <t>BU0305</t>
  </si>
  <si>
    <t>BU0306</t>
  </si>
  <si>
    <t>BU0307</t>
  </si>
  <si>
    <t>BU0308</t>
  </si>
  <si>
    <t>BU0309</t>
  </si>
  <si>
    <t>BU0310</t>
  </si>
  <si>
    <t>BU0311</t>
  </si>
  <si>
    <t>BU0322</t>
  </si>
  <si>
    <t>BU0312</t>
  </si>
  <si>
    <t>BU0313</t>
  </si>
  <si>
    <t>BU0314</t>
  </si>
  <si>
    <t>BU0315</t>
  </si>
  <si>
    <t>BU0316</t>
  </si>
  <si>
    <t>BU0317</t>
  </si>
  <si>
    <t>BU0318</t>
  </si>
  <si>
    <t>BU0319</t>
  </si>
  <si>
    <t>BU0320</t>
  </si>
  <si>
    <t>BU0321</t>
  </si>
  <si>
    <t>BU0323</t>
  </si>
  <si>
    <t>BU0324</t>
  </si>
  <si>
    <t>BU0325</t>
  </si>
  <si>
    <t>BU0326</t>
  </si>
  <si>
    <t>BU0327</t>
  </si>
  <si>
    <t>BU0328</t>
  </si>
  <si>
    <t>BU0329</t>
  </si>
  <si>
    <t>BU0330</t>
  </si>
  <si>
    <t>BU0331</t>
  </si>
  <si>
    <t>BU0332</t>
  </si>
  <si>
    <t>BU0333</t>
  </si>
  <si>
    <t>BU0334</t>
  </si>
  <si>
    <t>BU0335</t>
  </si>
  <si>
    <t>BU0336</t>
  </si>
  <si>
    <t>BU0337</t>
  </si>
  <si>
    <t>BU0338</t>
  </si>
  <si>
    <t>BU0339</t>
  </si>
  <si>
    <t>BU0340</t>
  </si>
  <si>
    <t>BU0341</t>
  </si>
  <si>
    <t>BU0342</t>
  </si>
  <si>
    <t>BU0343</t>
  </si>
  <si>
    <t>BU0344</t>
  </si>
  <si>
    <t>BU0345</t>
  </si>
  <si>
    <t>BU0346</t>
  </si>
  <si>
    <t>BU0347</t>
  </si>
  <si>
    <t>BU0348</t>
  </si>
  <si>
    <t>BU0349</t>
  </si>
  <si>
    <t>BU0350</t>
  </si>
  <si>
    <t>BU0351</t>
  </si>
  <si>
    <t>BU0352</t>
  </si>
  <si>
    <t>BU0353</t>
  </si>
  <si>
    <t>BU0354</t>
  </si>
  <si>
    <t>BU0355</t>
  </si>
  <si>
    <t>BU0356</t>
  </si>
  <si>
    <t>BU0357</t>
  </si>
  <si>
    <t>BU0358</t>
  </si>
  <si>
    <t>BU0359</t>
  </si>
  <si>
    <t>BU0360</t>
  </si>
  <si>
    <t>BU0361</t>
  </si>
  <si>
    <t>BU0362</t>
  </si>
  <si>
    <t>BU0363</t>
  </si>
  <si>
    <t>BU0364</t>
  </si>
  <si>
    <t>BU0365</t>
  </si>
  <si>
    <t>BU0366</t>
  </si>
  <si>
    <t>BU0367</t>
  </si>
  <si>
    <t>BU0368</t>
  </si>
  <si>
    <t>BU0369</t>
  </si>
  <si>
    <t>BU0370</t>
  </si>
  <si>
    <t>BU0371</t>
  </si>
  <si>
    <t>BU0372</t>
  </si>
  <si>
    <t>BU0373</t>
  </si>
  <si>
    <t>BU0374</t>
  </si>
  <si>
    <t>BU0375</t>
  </si>
  <si>
    <t>BU0376</t>
  </si>
  <si>
    <t>BU0377</t>
  </si>
  <si>
    <t>BU0378</t>
  </si>
  <si>
    <t>BU0379</t>
  </si>
  <si>
    <t>BU0380</t>
  </si>
  <si>
    <t>BU386</t>
  </si>
  <si>
    <t>BU391</t>
  </si>
  <si>
    <t>BU0382</t>
  </si>
  <si>
    <t>BU0384</t>
  </si>
  <si>
    <t>BU0385</t>
  </si>
  <si>
    <t>BU0387</t>
  </si>
  <si>
    <t>BU0388</t>
  </si>
  <si>
    <t>BU0389</t>
  </si>
  <si>
    <t>BU0390</t>
  </si>
  <si>
    <t>BU0392</t>
  </si>
  <si>
    <t>BU0393</t>
  </si>
  <si>
    <t>BU0394</t>
  </si>
  <si>
    <t>BU0395</t>
  </si>
  <si>
    <t>BU0396</t>
  </si>
  <si>
    <t>BU0397</t>
  </si>
  <si>
    <t>BU0398</t>
  </si>
  <si>
    <t>BU0399</t>
  </si>
  <si>
    <t>BU0400</t>
  </si>
  <si>
    <t>BU0401</t>
  </si>
  <si>
    <t>BU0402</t>
  </si>
  <si>
    <t>BU0403</t>
  </si>
  <si>
    <t>BU0404</t>
  </si>
  <si>
    <t>BU0405</t>
  </si>
  <si>
    <t>BU0406</t>
  </si>
  <si>
    <t>BU0407</t>
  </si>
  <si>
    <t>BU0408</t>
  </si>
  <si>
    <t>BU0409</t>
  </si>
  <si>
    <t>BU0410</t>
  </si>
  <si>
    <t>BU0411</t>
  </si>
  <si>
    <t>BU0412</t>
  </si>
  <si>
    <t>BU0413</t>
  </si>
  <si>
    <t>BU0414</t>
  </si>
  <si>
    <t>BU0415</t>
  </si>
  <si>
    <t>BU0416</t>
  </si>
  <si>
    <t>BU0417</t>
  </si>
  <si>
    <t>BU0418</t>
  </si>
  <si>
    <t>BU0419</t>
  </si>
  <si>
    <t>BU0420</t>
  </si>
  <si>
    <t>BU0421</t>
  </si>
  <si>
    <t>BU0383</t>
  </si>
  <si>
    <t>Bolso grande de playa</t>
  </si>
  <si>
    <t>Grande</t>
  </si>
  <si>
    <t>Vestido ajustado Mora</t>
  </si>
  <si>
    <t>Lianet</t>
  </si>
  <si>
    <t>Jenny</t>
  </si>
  <si>
    <t>Vestido rojo asimétrico</t>
  </si>
  <si>
    <t>Siulen</t>
  </si>
  <si>
    <t>Clienta Adri</t>
  </si>
  <si>
    <t>GANANCIA FINAL</t>
  </si>
  <si>
    <t>Traje de baño niñas</t>
  </si>
  <si>
    <t>Salario Daylin</t>
  </si>
  <si>
    <t>10000 CUP</t>
  </si>
  <si>
    <t>UB0297</t>
  </si>
  <si>
    <t>UB0296</t>
  </si>
  <si>
    <t>UB0295</t>
  </si>
  <si>
    <t>Babydoll</t>
  </si>
  <si>
    <t>Cover Up de encaje</t>
  </si>
  <si>
    <t xml:space="preserve">Short de playa </t>
  </si>
  <si>
    <t>Playera de Peanut</t>
  </si>
  <si>
    <t>Camisa MTV</t>
  </si>
  <si>
    <t>Sandalias de tacón grueso</t>
  </si>
  <si>
    <t>Sandalias de tiras de tacón cuadrado</t>
  </si>
  <si>
    <t>BU0422</t>
  </si>
  <si>
    <t>BU0423</t>
  </si>
  <si>
    <t>BU0424</t>
  </si>
  <si>
    <t>Maxi Vestido con bajo floral</t>
  </si>
  <si>
    <t>Jumpsuit</t>
  </si>
  <si>
    <t>Yaumara</t>
  </si>
  <si>
    <t>Ailyn</t>
  </si>
  <si>
    <t>Jackelin</t>
  </si>
  <si>
    <t>Yanelys</t>
  </si>
  <si>
    <t>Dayme</t>
  </si>
  <si>
    <t>Keylee</t>
  </si>
  <si>
    <t>Amalia</t>
  </si>
  <si>
    <t>Talla única</t>
  </si>
  <si>
    <t>Karla</t>
  </si>
  <si>
    <t>Claudia</t>
  </si>
  <si>
    <t>Gretel</t>
  </si>
  <si>
    <t>amiga Day</t>
  </si>
  <si>
    <t>Recibido Freddy 12 junio</t>
  </si>
  <si>
    <t>Pago Daylin JUNIO</t>
  </si>
  <si>
    <t>airn regalo</t>
  </si>
  <si>
    <t>Top negro H&amp;M</t>
  </si>
  <si>
    <t>talla Xs</t>
  </si>
  <si>
    <t>Top negro tipo cami</t>
  </si>
  <si>
    <t>Arlette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</si>
</sst>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1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29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  <fill>
      <patternFill patternType="solid">
        <fgColor theme="8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rgb="FF7030A0"/>
        <bgColor indexed="64"/>
      </patternFill>
    </fill>
  </fills>
  <borders count="21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36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8" fillId="5" borderId="0" xfId="0" applyNumberFormat="1" applyFont="1" applyFill="1" applyAlignment="1">
      <alignment vertical="top"/>
    </xf>
    <xf numFmtId="49" fontId="18" fillId="2" borderId="3" xfId="0" applyNumberFormat="1" applyFont="1" applyFill="1" applyBorder="1">
      <alignment vertical="top" wrapText="1"/>
    </xf>
    <xf numFmtId="0" fontId="18" fillId="0" borderId="0" xfId="0" applyNumberFormat="1" applyFont="1" applyAlignment="1">
      <alignment vertical="top"/>
    </xf>
    <xf numFmtId="0" fontId="19" fillId="0" borderId="2" xfId="0" applyFont="1" applyFill="1" applyBorder="1" applyAlignment="1">
      <alignment horizontal="left" vertical="top" wrapText="1"/>
    </xf>
    <xf numFmtId="0" fontId="20" fillId="0" borderId="1" xfId="0" applyNumberFormat="1" applyFont="1" applyFill="1" applyBorder="1" applyAlignment="1">
      <alignment horizontal="left" vertical="top"/>
    </xf>
    <xf numFmtId="0" fontId="20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0" borderId="14" xfId="0" applyFont="1" applyFill="1" applyBorder="1">
      <alignment vertical="top" wrapText="1"/>
    </xf>
    <xf numFmtId="0" fontId="4" fillId="15" borderId="14" xfId="0" applyFont="1" applyFill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18" borderId="14" xfId="0" applyFont="1" applyFill="1" applyBorder="1">
      <alignment vertical="top" wrapText="1"/>
    </xf>
    <xf numFmtId="0" fontId="6" fillId="5" borderId="0" xfId="0" applyFont="1" applyFill="1">
      <alignment vertical="top" wrapText="1"/>
    </xf>
    <xf numFmtId="1" fontId="0" fillId="0" borderId="0" xfId="0" applyNumberFormat="1">
      <alignment vertical="top" wrapText="1"/>
    </xf>
    <xf numFmtId="0" fontId="9" fillId="16" borderId="2" xfId="0" applyNumberFormat="1" applyFont="1" applyFill="1" applyBorder="1" applyAlignment="1">
      <alignment vertical="top"/>
    </xf>
    <xf numFmtId="164" fontId="6" fillId="23" borderId="0" xfId="0" applyNumberFormat="1" applyFont="1" applyFill="1">
      <alignment vertical="top" wrapText="1"/>
    </xf>
    <xf numFmtId="164" fontId="6" fillId="24" borderId="0" xfId="0" applyNumberFormat="1" applyFont="1" applyFill="1">
      <alignment vertical="top" wrapText="1"/>
    </xf>
    <xf numFmtId="164" fontId="6" fillId="25" borderId="0" xfId="0" applyNumberFormat="1" applyFont="1" applyFill="1">
      <alignment vertical="top" wrapText="1"/>
    </xf>
    <xf numFmtId="164" fontId="6" fillId="26" borderId="0" xfId="0" applyNumberFormat="1" applyFont="1" applyFill="1">
      <alignment vertical="top" wrapText="1"/>
    </xf>
    <xf numFmtId="164" fontId="6" fillId="27" borderId="0" xfId="0" applyNumberFormat="1" applyFont="1" applyFill="1">
      <alignment vertical="top" wrapText="1"/>
    </xf>
    <xf numFmtId="16" fontId="0" fillId="20" borderId="0" xfId="0" applyNumberFormat="1" applyFill="1">
      <alignment vertical="top" wrapText="1"/>
    </xf>
    <xf numFmtId="164" fontId="6" fillId="28" borderId="0" xfId="0" applyNumberFormat="1" applyFont="1" applyFill="1">
      <alignment vertical="top" wrapText="1"/>
    </xf>
    <xf numFmtId="0" fontId="12" fillId="0" borderId="0" xfId="0" applyFon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92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424" Type="http://schemas.openxmlformats.org/officeDocument/2006/relationships/image" Target="../media/image424.jpe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406" Type="http://schemas.openxmlformats.org/officeDocument/2006/relationships/image" Target="../media/image406.jp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58" Type="http://schemas.openxmlformats.org/officeDocument/2006/relationships/image" Target="../media/image58.jpg"/><Relationship Id="rId123" Type="http://schemas.openxmlformats.org/officeDocument/2006/relationships/image" Target="../media/image123.jpeg"/><Relationship Id="rId330" Type="http://schemas.openxmlformats.org/officeDocument/2006/relationships/image" Target="../media/image330.jp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eg"/><Relationship Id="rId80" Type="http://schemas.openxmlformats.org/officeDocument/2006/relationships/image" Target="../media/image80.jp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43" Type="http://schemas.openxmlformats.org/officeDocument/2006/relationships/image" Target="../media/image243.jpeg"/><Relationship Id="rId285" Type="http://schemas.openxmlformats.org/officeDocument/2006/relationships/image" Target="../media/image285.jpg"/><Relationship Id="rId38" Type="http://schemas.openxmlformats.org/officeDocument/2006/relationships/image" Target="../media/image38.jpg"/><Relationship Id="rId103" Type="http://schemas.openxmlformats.org/officeDocument/2006/relationships/image" Target="../media/image103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419" Type="http://schemas.openxmlformats.org/officeDocument/2006/relationships/image" Target="../media/image419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420" Type="http://schemas.openxmlformats.org/officeDocument/2006/relationships/image" Target="../media/image420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pn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400" Type="http://schemas.openxmlformats.org/officeDocument/2006/relationships/image" Target="../media/image400.jpg"/><Relationship Id="rId421" Type="http://schemas.openxmlformats.org/officeDocument/2006/relationships/image" Target="../media/image421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22" Type="http://schemas.openxmlformats.org/officeDocument/2006/relationships/image" Target="../media/image422.jpe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398" Type="http://schemas.openxmlformats.org/officeDocument/2006/relationships/image" Target="../media/image398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423" Type="http://schemas.openxmlformats.org/officeDocument/2006/relationships/image" Target="../media/image423.jpe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403" Type="http://schemas.openxmlformats.org/officeDocument/2006/relationships/image" Target="../media/image403.jp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425" Type="http://schemas.openxmlformats.org/officeDocument/2006/relationships/image" Target="../media/image425.jpe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416" Type="http://schemas.openxmlformats.org/officeDocument/2006/relationships/image" Target="../media/image416.jp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144.jpeg"/><Relationship Id="rId90" Type="http://schemas.openxmlformats.org/officeDocument/2006/relationships/image" Target="../media/image90.jp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8" Type="http://schemas.openxmlformats.org/officeDocument/2006/relationships/image" Target="../media/image48.jpg"/><Relationship Id="rId113" Type="http://schemas.openxmlformats.org/officeDocument/2006/relationships/image" Target="../media/image113.jpeg"/><Relationship Id="rId320" Type="http://schemas.openxmlformats.org/officeDocument/2006/relationships/image" Target="../media/image320.jpg"/><Relationship Id="rId155" Type="http://schemas.openxmlformats.org/officeDocument/2006/relationships/image" Target="../media/image155.pn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g"/><Relationship Id="rId222" Type="http://schemas.openxmlformats.org/officeDocument/2006/relationships/image" Target="../media/image222.jpeg"/><Relationship Id="rId264" Type="http://schemas.openxmlformats.org/officeDocument/2006/relationships/image" Target="../media/image264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33.jpeg"/><Relationship Id="rId299" Type="http://schemas.openxmlformats.org/officeDocument/2006/relationships/image" Target="../media/image28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5.png"/><Relationship Id="rId324" Type="http://schemas.openxmlformats.org/officeDocument/2006/relationships/image" Target="../media/image314.jpg"/><Relationship Id="rId366" Type="http://schemas.openxmlformats.org/officeDocument/2006/relationships/image" Target="../media/image356.jpeg"/><Relationship Id="rId170" Type="http://schemas.openxmlformats.org/officeDocument/2006/relationships/image" Target="../media/image464.jpeg"/><Relationship Id="rId226" Type="http://schemas.openxmlformats.org/officeDocument/2006/relationships/image" Target="../media/image222.jpeg"/><Relationship Id="rId268" Type="http://schemas.openxmlformats.org/officeDocument/2006/relationships/image" Target="../media/image25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7.jpeg"/><Relationship Id="rId335" Type="http://schemas.openxmlformats.org/officeDocument/2006/relationships/image" Target="../media/image325.jpg"/><Relationship Id="rId377" Type="http://schemas.openxmlformats.org/officeDocument/2006/relationships/image" Target="../media/image367.jpeg"/><Relationship Id="rId5" Type="http://schemas.openxmlformats.org/officeDocument/2006/relationships/image" Target="../media/image5.jpg"/><Relationship Id="rId181" Type="http://schemas.openxmlformats.org/officeDocument/2006/relationships/image" Target="../media/image177.png"/><Relationship Id="rId237" Type="http://schemas.openxmlformats.org/officeDocument/2006/relationships/image" Target="../media/image473.jpeg"/><Relationship Id="rId402" Type="http://schemas.openxmlformats.org/officeDocument/2006/relationships/image" Target="../media/image392.jpeg"/><Relationship Id="rId279" Type="http://schemas.openxmlformats.org/officeDocument/2006/relationships/image" Target="../media/image269.jpg"/><Relationship Id="rId43" Type="http://schemas.openxmlformats.org/officeDocument/2006/relationships/image" Target="../media/image43.jpg"/><Relationship Id="rId139" Type="http://schemas.openxmlformats.org/officeDocument/2006/relationships/image" Target="../media/image137.jpeg"/><Relationship Id="rId290" Type="http://schemas.openxmlformats.org/officeDocument/2006/relationships/image" Target="../media/image280.jpg"/><Relationship Id="rId304" Type="http://schemas.openxmlformats.org/officeDocument/2006/relationships/image" Target="../media/image294.jpg"/><Relationship Id="rId346" Type="http://schemas.openxmlformats.org/officeDocument/2006/relationships/image" Target="../media/image336.jpeg"/><Relationship Id="rId388" Type="http://schemas.openxmlformats.org/officeDocument/2006/relationships/image" Target="../media/image378.jpeg"/><Relationship Id="rId85" Type="http://schemas.openxmlformats.org/officeDocument/2006/relationships/image" Target="../media/image85.jpg"/><Relationship Id="rId150" Type="http://schemas.openxmlformats.org/officeDocument/2006/relationships/image" Target="../media/image449.jpeg"/><Relationship Id="rId192" Type="http://schemas.openxmlformats.org/officeDocument/2006/relationships/image" Target="../media/image188.png"/><Relationship Id="rId206" Type="http://schemas.openxmlformats.org/officeDocument/2006/relationships/image" Target="../media/image202.jpeg"/><Relationship Id="rId248" Type="http://schemas.openxmlformats.org/officeDocument/2006/relationships/image" Target="../media/image483.jpeg"/><Relationship Id="rId12" Type="http://schemas.openxmlformats.org/officeDocument/2006/relationships/image" Target="../media/image12.jpg"/><Relationship Id="rId108" Type="http://schemas.openxmlformats.org/officeDocument/2006/relationships/image" Target="../media/image107.jpeg"/><Relationship Id="rId315" Type="http://schemas.openxmlformats.org/officeDocument/2006/relationships/image" Target="../media/image305.jpg"/><Relationship Id="rId357" Type="http://schemas.openxmlformats.org/officeDocument/2006/relationships/image" Target="../media/image347.pn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455.png"/><Relationship Id="rId217" Type="http://schemas.openxmlformats.org/officeDocument/2006/relationships/image" Target="../media/image213.jpeg"/><Relationship Id="rId399" Type="http://schemas.openxmlformats.org/officeDocument/2006/relationships/image" Target="../media/image389.jpg"/><Relationship Id="rId259" Type="http://schemas.openxmlformats.org/officeDocument/2006/relationships/image" Target="../media/image494.png"/><Relationship Id="rId23" Type="http://schemas.openxmlformats.org/officeDocument/2006/relationships/image" Target="../media/image23.jpg"/><Relationship Id="rId119" Type="http://schemas.openxmlformats.org/officeDocument/2006/relationships/image" Target="../media/image434.jpeg"/><Relationship Id="rId270" Type="http://schemas.openxmlformats.org/officeDocument/2006/relationships/image" Target="../media/image260.jpg"/><Relationship Id="rId326" Type="http://schemas.openxmlformats.org/officeDocument/2006/relationships/image" Target="../media/image316.jpg"/><Relationship Id="rId65" Type="http://schemas.openxmlformats.org/officeDocument/2006/relationships/image" Target="../media/image65.jpg"/><Relationship Id="rId130" Type="http://schemas.openxmlformats.org/officeDocument/2006/relationships/image" Target="../media/image437.jpeg"/><Relationship Id="rId368" Type="http://schemas.openxmlformats.org/officeDocument/2006/relationships/image" Target="../media/image358.jpeg"/><Relationship Id="rId172" Type="http://schemas.openxmlformats.org/officeDocument/2006/relationships/image" Target="../media/image168.jpeg"/><Relationship Id="rId228" Type="http://schemas.openxmlformats.org/officeDocument/2006/relationships/image" Target="../media/image224.jpg"/><Relationship Id="rId281" Type="http://schemas.openxmlformats.org/officeDocument/2006/relationships/image" Target="../media/image271.jpg"/><Relationship Id="rId337" Type="http://schemas.openxmlformats.org/officeDocument/2006/relationships/image" Target="../media/image32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38.jpeg"/><Relationship Id="rId379" Type="http://schemas.openxmlformats.org/officeDocument/2006/relationships/image" Target="../media/image369.jpeg"/><Relationship Id="rId7" Type="http://schemas.openxmlformats.org/officeDocument/2006/relationships/image" Target="../media/image7.jpg"/><Relationship Id="rId183" Type="http://schemas.openxmlformats.org/officeDocument/2006/relationships/image" Target="../media/image179.jpeg"/><Relationship Id="rId239" Type="http://schemas.openxmlformats.org/officeDocument/2006/relationships/image" Target="../media/image475.jpeg"/><Relationship Id="rId390" Type="http://schemas.openxmlformats.org/officeDocument/2006/relationships/image" Target="../media/image501.jpeg"/><Relationship Id="rId250" Type="http://schemas.openxmlformats.org/officeDocument/2006/relationships/image" Target="../media/image485.jpeg"/><Relationship Id="rId292" Type="http://schemas.openxmlformats.org/officeDocument/2006/relationships/image" Target="../media/image282.jpg"/><Relationship Id="rId306" Type="http://schemas.openxmlformats.org/officeDocument/2006/relationships/image" Target="../media/image29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09.jpeg"/><Relationship Id="rId348" Type="http://schemas.openxmlformats.org/officeDocument/2006/relationships/image" Target="../media/image338.jpeg"/><Relationship Id="rId152" Type="http://schemas.openxmlformats.org/officeDocument/2006/relationships/image" Target="../media/image451.png"/><Relationship Id="rId194" Type="http://schemas.openxmlformats.org/officeDocument/2006/relationships/image" Target="../media/image190.png"/><Relationship Id="rId208" Type="http://schemas.openxmlformats.org/officeDocument/2006/relationships/image" Target="../media/image204.jpeg"/><Relationship Id="rId261" Type="http://schemas.openxmlformats.org/officeDocument/2006/relationships/image" Target="../media/image496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07.jpg"/><Relationship Id="rId359" Type="http://schemas.openxmlformats.org/officeDocument/2006/relationships/image" Target="../media/image349.png"/><Relationship Id="rId98" Type="http://schemas.openxmlformats.org/officeDocument/2006/relationships/image" Target="../media/image98.png"/><Relationship Id="rId121" Type="http://schemas.openxmlformats.org/officeDocument/2006/relationships/image" Target="../media/image120.jpeg"/><Relationship Id="rId163" Type="http://schemas.openxmlformats.org/officeDocument/2006/relationships/image" Target="../media/image457.jpeg"/><Relationship Id="rId219" Type="http://schemas.openxmlformats.org/officeDocument/2006/relationships/image" Target="../media/image465.png"/><Relationship Id="rId370" Type="http://schemas.openxmlformats.org/officeDocument/2006/relationships/image" Target="../media/image360.jpeg"/><Relationship Id="rId230" Type="http://schemas.openxmlformats.org/officeDocument/2006/relationships/image" Target="../media/image226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62.jpg"/><Relationship Id="rId328" Type="http://schemas.openxmlformats.org/officeDocument/2006/relationships/image" Target="../media/image318.jpg"/><Relationship Id="rId132" Type="http://schemas.openxmlformats.org/officeDocument/2006/relationships/image" Target="../media/image439.png"/><Relationship Id="rId174" Type="http://schemas.openxmlformats.org/officeDocument/2006/relationships/image" Target="../media/image170.jpeg"/><Relationship Id="rId381" Type="http://schemas.openxmlformats.org/officeDocument/2006/relationships/image" Target="../media/image371.jpeg"/><Relationship Id="rId241" Type="http://schemas.openxmlformats.org/officeDocument/2006/relationships/image" Target="../media/image477.jpeg"/><Relationship Id="rId36" Type="http://schemas.openxmlformats.org/officeDocument/2006/relationships/image" Target="../media/image36.jpg"/><Relationship Id="rId283" Type="http://schemas.openxmlformats.org/officeDocument/2006/relationships/image" Target="../media/image273.jpg"/><Relationship Id="rId339" Type="http://schemas.openxmlformats.org/officeDocument/2006/relationships/image" Target="../media/image329.jp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39.jpeg"/><Relationship Id="rId185" Type="http://schemas.openxmlformats.org/officeDocument/2006/relationships/image" Target="../media/image181.jpeg"/><Relationship Id="rId350" Type="http://schemas.openxmlformats.org/officeDocument/2006/relationships/image" Target="../media/image340.jpeg"/><Relationship Id="rId9" Type="http://schemas.openxmlformats.org/officeDocument/2006/relationships/image" Target="../media/image9.jpg"/><Relationship Id="rId210" Type="http://schemas.openxmlformats.org/officeDocument/2006/relationships/image" Target="../media/image206.jpeg"/><Relationship Id="rId392" Type="http://schemas.openxmlformats.org/officeDocument/2006/relationships/image" Target="../media/image502.jpeg"/><Relationship Id="rId252" Type="http://schemas.openxmlformats.org/officeDocument/2006/relationships/image" Target="../media/image487.jpeg"/><Relationship Id="rId294" Type="http://schemas.openxmlformats.org/officeDocument/2006/relationships/image" Target="../media/image284.jpg"/><Relationship Id="rId308" Type="http://schemas.openxmlformats.org/officeDocument/2006/relationships/image" Target="../media/image29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430.jpeg"/><Relationship Id="rId154" Type="http://schemas.openxmlformats.org/officeDocument/2006/relationships/image" Target="../media/image150.png"/><Relationship Id="rId361" Type="http://schemas.openxmlformats.org/officeDocument/2006/relationships/image" Target="../media/image351.jpeg"/><Relationship Id="rId196" Type="http://schemas.openxmlformats.org/officeDocument/2006/relationships/image" Target="../media/image192.jpeg"/><Relationship Id="rId16" Type="http://schemas.openxmlformats.org/officeDocument/2006/relationships/image" Target="../media/image16.jpg"/><Relationship Id="rId221" Type="http://schemas.openxmlformats.org/officeDocument/2006/relationships/image" Target="../media/image217.png"/><Relationship Id="rId263" Type="http://schemas.openxmlformats.org/officeDocument/2006/relationships/image" Target="../media/image498.jpeg"/><Relationship Id="rId319" Type="http://schemas.openxmlformats.org/officeDocument/2006/relationships/image" Target="../media/image309.jpg"/><Relationship Id="rId58" Type="http://schemas.openxmlformats.org/officeDocument/2006/relationships/image" Target="../media/image58.jpg"/><Relationship Id="rId123" Type="http://schemas.openxmlformats.org/officeDocument/2006/relationships/image" Target="../media/image436.jpeg"/><Relationship Id="rId330" Type="http://schemas.openxmlformats.org/officeDocument/2006/relationships/image" Target="../media/image320.jpg"/><Relationship Id="rId90" Type="http://schemas.openxmlformats.org/officeDocument/2006/relationships/image" Target="../media/image90.jpg"/><Relationship Id="rId165" Type="http://schemas.openxmlformats.org/officeDocument/2006/relationships/image" Target="../media/image459.jpeg"/><Relationship Id="rId186" Type="http://schemas.openxmlformats.org/officeDocument/2006/relationships/image" Target="../media/image182.png"/><Relationship Id="rId351" Type="http://schemas.openxmlformats.org/officeDocument/2006/relationships/image" Target="../media/image341.jpeg"/><Relationship Id="rId372" Type="http://schemas.openxmlformats.org/officeDocument/2006/relationships/image" Target="../media/image362.jpeg"/><Relationship Id="rId393" Type="http://schemas.openxmlformats.org/officeDocument/2006/relationships/image" Target="../media/image383.jpeg"/><Relationship Id="rId211" Type="http://schemas.openxmlformats.org/officeDocument/2006/relationships/image" Target="../media/image207.jpeg"/><Relationship Id="rId232" Type="http://schemas.openxmlformats.org/officeDocument/2006/relationships/image" Target="../media/image468.jpeg"/><Relationship Id="rId253" Type="http://schemas.openxmlformats.org/officeDocument/2006/relationships/image" Target="../media/image488.png"/><Relationship Id="rId274" Type="http://schemas.openxmlformats.org/officeDocument/2006/relationships/image" Target="../media/image264.jpg"/><Relationship Id="rId295" Type="http://schemas.openxmlformats.org/officeDocument/2006/relationships/image" Target="../media/image285.jpg"/><Relationship Id="rId309" Type="http://schemas.openxmlformats.org/officeDocument/2006/relationships/image" Target="../media/image29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2.jpeg"/><Relationship Id="rId134" Type="http://schemas.openxmlformats.org/officeDocument/2006/relationships/image" Target="../media/image441.png"/><Relationship Id="rId320" Type="http://schemas.openxmlformats.org/officeDocument/2006/relationships/image" Target="../media/image310.jpg"/><Relationship Id="rId80" Type="http://schemas.openxmlformats.org/officeDocument/2006/relationships/image" Target="../media/image80.jpg"/><Relationship Id="rId155" Type="http://schemas.openxmlformats.org/officeDocument/2006/relationships/image" Target="../media/image453.jpeg"/><Relationship Id="rId176" Type="http://schemas.openxmlformats.org/officeDocument/2006/relationships/image" Target="../media/image172.jpeg"/><Relationship Id="rId197" Type="http://schemas.openxmlformats.org/officeDocument/2006/relationships/image" Target="../media/image193.jpeg"/><Relationship Id="rId341" Type="http://schemas.openxmlformats.org/officeDocument/2006/relationships/image" Target="../media/image331.jpeg"/><Relationship Id="rId362" Type="http://schemas.openxmlformats.org/officeDocument/2006/relationships/image" Target="../media/image352.jpeg"/><Relationship Id="rId383" Type="http://schemas.openxmlformats.org/officeDocument/2006/relationships/image" Target="../media/image373.jpeg"/><Relationship Id="rId201" Type="http://schemas.openxmlformats.org/officeDocument/2006/relationships/image" Target="../media/image197.jpeg"/><Relationship Id="rId222" Type="http://schemas.openxmlformats.org/officeDocument/2006/relationships/image" Target="../media/image218.png"/><Relationship Id="rId243" Type="http://schemas.openxmlformats.org/officeDocument/2006/relationships/image" Target="../media/image479.jpeg"/><Relationship Id="rId264" Type="http://schemas.openxmlformats.org/officeDocument/2006/relationships/image" Target="../media/image499.jpeg"/><Relationship Id="rId285" Type="http://schemas.openxmlformats.org/officeDocument/2006/relationships/image" Target="../media/image27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426.jpeg"/><Relationship Id="rId124" Type="http://schemas.openxmlformats.org/officeDocument/2006/relationships/image" Target="../media/image123.jpeg"/><Relationship Id="rId310" Type="http://schemas.openxmlformats.org/officeDocument/2006/relationships/image" Target="../media/image30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1.jpeg"/><Relationship Id="rId166" Type="http://schemas.openxmlformats.org/officeDocument/2006/relationships/image" Target="../media/image460.jpeg"/><Relationship Id="rId187" Type="http://schemas.openxmlformats.org/officeDocument/2006/relationships/image" Target="../media/image183.jpeg"/><Relationship Id="rId331" Type="http://schemas.openxmlformats.org/officeDocument/2006/relationships/image" Target="../media/image321.jpg"/><Relationship Id="rId352" Type="http://schemas.openxmlformats.org/officeDocument/2006/relationships/image" Target="../media/image342.jpeg"/><Relationship Id="rId373" Type="http://schemas.openxmlformats.org/officeDocument/2006/relationships/image" Target="../media/image363.jpeg"/><Relationship Id="rId394" Type="http://schemas.openxmlformats.org/officeDocument/2006/relationships/image" Target="../media/image503.jpeg"/><Relationship Id="rId1" Type="http://schemas.openxmlformats.org/officeDocument/2006/relationships/image" Target="../media/image1.jpg"/><Relationship Id="rId212" Type="http://schemas.openxmlformats.org/officeDocument/2006/relationships/image" Target="../media/image208.jpeg"/><Relationship Id="rId233" Type="http://schemas.openxmlformats.org/officeDocument/2006/relationships/image" Target="../media/image469.jpeg"/><Relationship Id="rId254" Type="http://schemas.openxmlformats.org/officeDocument/2006/relationships/image" Target="../media/image489.pn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431.jpeg"/><Relationship Id="rId275" Type="http://schemas.openxmlformats.org/officeDocument/2006/relationships/image" Target="../media/image265.jpg"/><Relationship Id="rId296" Type="http://schemas.openxmlformats.org/officeDocument/2006/relationships/image" Target="../media/image286.jpg"/><Relationship Id="rId300" Type="http://schemas.openxmlformats.org/officeDocument/2006/relationships/image" Target="../media/image29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442.jpeg"/><Relationship Id="rId156" Type="http://schemas.openxmlformats.org/officeDocument/2006/relationships/image" Target="../media/image454.jpeg"/><Relationship Id="rId177" Type="http://schemas.openxmlformats.org/officeDocument/2006/relationships/image" Target="../media/image173.jpeg"/><Relationship Id="rId198" Type="http://schemas.openxmlformats.org/officeDocument/2006/relationships/image" Target="../media/image194.jpeg"/><Relationship Id="rId321" Type="http://schemas.openxmlformats.org/officeDocument/2006/relationships/image" Target="../media/image311.jpg"/><Relationship Id="rId342" Type="http://schemas.openxmlformats.org/officeDocument/2006/relationships/image" Target="../media/image332.jpeg"/><Relationship Id="rId363" Type="http://schemas.openxmlformats.org/officeDocument/2006/relationships/image" Target="../media/image353.jpeg"/><Relationship Id="rId384" Type="http://schemas.openxmlformats.org/officeDocument/2006/relationships/image" Target="../media/image374.jpeg"/><Relationship Id="rId202" Type="http://schemas.openxmlformats.org/officeDocument/2006/relationships/image" Target="../media/image198.jpeg"/><Relationship Id="rId223" Type="http://schemas.openxmlformats.org/officeDocument/2006/relationships/image" Target="../media/image219.png"/><Relationship Id="rId244" Type="http://schemas.openxmlformats.org/officeDocument/2006/relationships/image" Target="../media/image480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500.jpeg"/><Relationship Id="rId286" Type="http://schemas.openxmlformats.org/officeDocument/2006/relationships/image" Target="../media/image276.jpg"/><Relationship Id="rId50" Type="http://schemas.openxmlformats.org/officeDocument/2006/relationships/image" Target="../media/image50.jpg"/><Relationship Id="rId104" Type="http://schemas.openxmlformats.org/officeDocument/2006/relationships/image" Target="../media/image427.jpeg"/><Relationship Id="rId125" Type="http://schemas.openxmlformats.org/officeDocument/2006/relationships/image" Target="../media/image124.jpeg"/><Relationship Id="rId146" Type="http://schemas.openxmlformats.org/officeDocument/2006/relationships/image" Target="../media/image447.jpeg"/><Relationship Id="rId167" Type="http://schemas.openxmlformats.org/officeDocument/2006/relationships/image" Target="../media/image461.jpeg"/><Relationship Id="rId188" Type="http://schemas.openxmlformats.org/officeDocument/2006/relationships/image" Target="../media/image184.jpeg"/><Relationship Id="rId311" Type="http://schemas.openxmlformats.org/officeDocument/2006/relationships/image" Target="../media/image301.jpg"/><Relationship Id="rId332" Type="http://schemas.openxmlformats.org/officeDocument/2006/relationships/image" Target="../media/image322.jpg"/><Relationship Id="rId353" Type="http://schemas.openxmlformats.org/officeDocument/2006/relationships/image" Target="../media/image343.jpeg"/><Relationship Id="rId374" Type="http://schemas.openxmlformats.org/officeDocument/2006/relationships/image" Target="../media/image364.jpeg"/><Relationship Id="rId395" Type="http://schemas.openxmlformats.org/officeDocument/2006/relationships/image" Target="../media/image385.pn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09.png"/><Relationship Id="rId234" Type="http://schemas.openxmlformats.org/officeDocument/2006/relationships/image" Target="../media/image470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490.png"/><Relationship Id="rId276" Type="http://schemas.openxmlformats.org/officeDocument/2006/relationships/image" Target="../media/image266.jpg"/><Relationship Id="rId297" Type="http://schemas.openxmlformats.org/officeDocument/2006/relationships/image" Target="../media/image287.jpg"/><Relationship Id="rId40" Type="http://schemas.openxmlformats.org/officeDocument/2006/relationships/image" Target="../media/image40.jpg"/><Relationship Id="rId115" Type="http://schemas.openxmlformats.org/officeDocument/2006/relationships/image" Target="../media/image432.jpeg"/><Relationship Id="rId136" Type="http://schemas.openxmlformats.org/officeDocument/2006/relationships/image" Target="../media/image443.jpeg"/><Relationship Id="rId157" Type="http://schemas.openxmlformats.org/officeDocument/2006/relationships/image" Target="../media/image153.png"/><Relationship Id="rId178" Type="http://schemas.openxmlformats.org/officeDocument/2006/relationships/image" Target="../media/image174.jpeg"/><Relationship Id="rId301" Type="http://schemas.openxmlformats.org/officeDocument/2006/relationships/image" Target="../media/image291.jpg"/><Relationship Id="rId322" Type="http://schemas.openxmlformats.org/officeDocument/2006/relationships/image" Target="../media/image312.jpg"/><Relationship Id="rId343" Type="http://schemas.openxmlformats.org/officeDocument/2006/relationships/image" Target="../media/image333.jpeg"/><Relationship Id="rId364" Type="http://schemas.openxmlformats.org/officeDocument/2006/relationships/image" Target="../media/image35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5.jpeg"/><Relationship Id="rId203" Type="http://schemas.openxmlformats.org/officeDocument/2006/relationships/image" Target="../media/image199.jpeg"/><Relationship Id="rId385" Type="http://schemas.openxmlformats.org/officeDocument/2006/relationships/image" Target="../media/image375.jpeg"/><Relationship Id="rId19" Type="http://schemas.openxmlformats.org/officeDocument/2006/relationships/image" Target="../media/image19.jpg"/><Relationship Id="rId224" Type="http://schemas.openxmlformats.org/officeDocument/2006/relationships/image" Target="../media/image220.jpeg"/><Relationship Id="rId245" Type="http://schemas.openxmlformats.org/officeDocument/2006/relationships/image" Target="../media/image237.jpeg"/><Relationship Id="rId266" Type="http://schemas.openxmlformats.org/officeDocument/2006/relationships/image" Target="../media/image253.jpeg"/><Relationship Id="rId287" Type="http://schemas.openxmlformats.org/officeDocument/2006/relationships/image" Target="../media/image27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5.jpeg"/><Relationship Id="rId147" Type="http://schemas.openxmlformats.org/officeDocument/2006/relationships/image" Target="../media/image143.jpeg"/><Relationship Id="rId168" Type="http://schemas.openxmlformats.org/officeDocument/2006/relationships/image" Target="../media/image462.jpeg"/><Relationship Id="rId312" Type="http://schemas.openxmlformats.org/officeDocument/2006/relationships/image" Target="../media/image302.jpg"/><Relationship Id="rId333" Type="http://schemas.openxmlformats.org/officeDocument/2006/relationships/image" Target="../media/image323.jpeg"/><Relationship Id="rId354" Type="http://schemas.openxmlformats.org/officeDocument/2006/relationships/image" Target="../media/image34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5.png"/><Relationship Id="rId375" Type="http://schemas.openxmlformats.org/officeDocument/2006/relationships/image" Target="../media/image365.jpeg"/><Relationship Id="rId396" Type="http://schemas.openxmlformats.org/officeDocument/2006/relationships/image" Target="../media/image386.jpg"/><Relationship Id="rId3" Type="http://schemas.openxmlformats.org/officeDocument/2006/relationships/image" Target="../media/image3.jpg"/><Relationship Id="rId214" Type="http://schemas.openxmlformats.org/officeDocument/2006/relationships/image" Target="../media/image210.jpeg"/><Relationship Id="rId235" Type="http://schemas.openxmlformats.org/officeDocument/2006/relationships/image" Target="../media/image471.jpeg"/><Relationship Id="rId256" Type="http://schemas.openxmlformats.org/officeDocument/2006/relationships/image" Target="../media/image491.jpeg"/><Relationship Id="rId277" Type="http://schemas.openxmlformats.org/officeDocument/2006/relationships/image" Target="../media/image267.jpg"/><Relationship Id="rId298" Type="http://schemas.openxmlformats.org/officeDocument/2006/relationships/image" Target="../media/image288.jpg"/><Relationship Id="rId400" Type="http://schemas.openxmlformats.org/officeDocument/2006/relationships/image" Target="../media/image390.jpg"/><Relationship Id="rId116" Type="http://schemas.openxmlformats.org/officeDocument/2006/relationships/image" Target="../media/image115.jpeg"/><Relationship Id="rId137" Type="http://schemas.openxmlformats.org/officeDocument/2006/relationships/image" Target="../media/image135.jpeg"/><Relationship Id="rId158" Type="http://schemas.openxmlformats.org/officeDocument/2006/relationships/image" Target="../media/image154.jpeg"/><Relationship Id="rId302" Type="http://schemas.openxmlformats.org/officeDocument/2006/relationships/image" Target="../media/image292.jpg"/><Relationship Id="rId323" Type="http://schemas.openxmlformats.org/officeDocument/2006/relationships/image" Target="../media/image313.jpg"/><Relationship Id="rId344" Type="http://schemas.openxmlformats.org/officeDocument/2006/relationships/image" Target="../media/image33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5.jpeg"/><Relationship Id="rId365" Type="http://schemas.openxmlformats.org/officeDocument/2006/relationships/image" Target="../media/image355.jpeg"/><Relationship Id="rId386" Type="http://schemas.openxmlformats.org/officeDocument/2006/relationships/image" Target="../media/image376.jpeg"/><Relationship Id="rId190" Type="http://schemas.openxmlformats.org/officeDocument/2006/relationships/image" Target="../media/image186.png"/><Relationship Id="rId204" Type="http://schemas.openxmlformats.org/officeDocument/2006/relationships/image" Target="../media/image200.jpeg"/><Relationship Id="rId225" Type="http://schemas.openxmlformats.org/officeDocument/2006/relationships/image" Target="../media/image221.jpeg"/><Relationship Id="rId246" Type="http://schemas.openxmlformats.org/officeDocument/2006/relationships/image" Target="../media/image481.jpeg"/><Relationship Id="rId267" Type="http://schemas.openxmlformats.org/officeDocument/2006/relationships/image" Target="../media/image257.jpg"/><Relationship Id="rId288" Type="http://schemas.openxmlformats.org/officeDocument/2006/relationships/image" Target="../media/image278.jpg"/><Relationship Id="rId106" Type="http://schemas.openxmlformats.org/officeDocument/2006/relationships/image" Target="../media/image428.jpeg"/><Relationship Id="rId127" Type="http://schemas.openxmlformats.org/officeDocument/2006/relationships/image" Target="../media/image126.jpeg"/><Relationship Id="rId313" Type="http://schemas.openxmlformats.org/officeDocument/2006/relationships/image" Target="../media/image30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448.jpeg"/><Relationship Id="rId169" Type="http://schemas.openxmlformats.org/officeDocument/2006/relationships/image" Target="../media/image463.jpeg"/><Relationship Id="rId334" Type="http://schemas.openxmlformats.org/officeDocument/2006/relationships/image" Target="../media/image324.jpg"/><Relationship Id="rId355" Type="http://schemas.openxmlformats.org/officeDocument/2006/relationships/image" Target="../media/image345.jpeg"/><Relationship Id="rId376" Type="http://schemas.openxmlformats.org/officeDocument/2006/relationships/image" Target="../media/image366.jpeg"/><Relationship Id="rId397" Type="http://schemas.openxmlformats.org/officeDocument/2006/relationships/image" Target="../media/image387.jpg"/><Relationship Id="rId4" Type="http://schemas.openxmlformats.org/officeDocument/2006/relationships/image" Target="../media/image4.jpg"/><Relationship Id="rId180" Type="http://schemas.openxmlformats.org/officeDocument/2006/relationships/image" Target="../media/image176.jpeg"/><Relationship Id="rId215" Type="http://schemas.openxmlformats.org/officeDocument/2006/relationships/image" Target="../media/image211.jpeg"/><Relationship Id="rId236" Type="http://schemas.openxmlformats.org/officeDocument/2006/relationships/image" Target="../media/image472.jpeg"/><Relationship Id="rId257" Type="http://schemas.openxmlformats.org/officeDocument/2006/relationships/image" Target="../media/image492.jpeg"/><Relationship Id="rId278" Type="http://schemas.openxmlformats.org/officeDocument/2006/relationships/image" Target="../media/image268.jpg"/><Relationship Id="rId401" Type="http://schemas.openxmlformats.org/officeDocument/2006/relationships/image" Target="../media/image391.jpg"/><Relationship Id="rId303" Type="http://schemas.openxmlformats.org/officeDocument/2006/relationships/image" Target="../media/image29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6.jpeg"/><Relationship Id="rId345" Type="http://schemas.openxmlformats.org/officeDocument/2006/relationships/image" Target="../media/image335.jpeg"/><Relationship Id="rId387" Type="http://schemas.openxmlformats.org/officeDocument/2006/relationships/image" Target="../media/image377.jpeg"/><Relationship Id="rId191" Type="http://schemas.openxmlformats.org/officeDocument/2006/relationships/image" Target="../media/image187.png"/><Relationship Id="rId205" Type="http://schemas.openxmlformats.org/officeDocument/2006/relationships/image" Target="../media/image201.png"/><Relationship Id="rId247" Type="http://schemas.openxmlformats.org/officeDocument/2006/relationships/image" Target="../media/image482.png"/><Relationship Id="rId107" Type="http://schemas.openxmlformats.org/officeDocument/2006/relationships/image" Target="../media/image106.jpeg"/><Relationship Id="rId289" Type="http://schemas.openxmlformats.org/officeDocument/2006/relationships/image" Target="../media/image27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5.jpeg"/><Relationship Id="rId314" Type="http://schemas.openxmlformats.org/officeDocument/2006/relationships/image" Target="../media/image304.jpg"/><Relationship Id="rId356" Type="http://schemas.openxmlformats.org/officeDocument/2006/relationships/image" Target="../media/image346.jpeg"/><Relationship Id="rId398" Type="http://schemas.openxmlformats.org/officeDocument/2006/relationships/image" Target="../media/image388.jpg"/><Relationship Id="rId95" Type="http://schemas.openxmlformats.org/officeDocument/2006/relationships/image" Target="../media/image95.png"/><Relationship Id="rId160" Type="http://schemas.openxmlformats.org/officeDocument/2006/relationships/image" Target="../media/image156.jpeg"/><Relationship Id="rId216" Type="http://schemas.openxmlformats.org/officeDocument/2006/relationships/image" Target="../media/image212.png"/><Relationship Id="rId258" Type="http://schemas.openxmlformats.org/officeDocument/2006/relationships/image" Target="../media/image493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7.jpeg"/><Relationship Id="rId325" Type="http://schemas.openxmlformats.org/officeDocument/2006/relationships/image" Target="../media/image315.jpg"/><Relationship Id="rId367" Type="http://schemas.openxmlformats.org/officeDocument/2006/relationships/image" Target="../media/image357.jpeg"/><Relationship Id="rId171" Type="http://schemas.openxmlformats.org/officeDocument/2006/relationships/image" Target="../media/image167.jpeg"/><Relationship Id="rId227" Type="http://schemas.openxmlformats.org/officeDocument/2006/relationships/image" Target="../media/image223.jpg"/><Relationship Id="rId269" Type="http://schemas.openxmlformats.org/officeDocument/2006/relationships/image" Target="../media/image259.jpg"/><Relationship Id="rId33" Type="http://schemas.openxmlformats.org/officeDocument/2006/relationships/image" Target="../media/image33.jpg"/><Relationship Id="rId129" Type="http://schemas.openxmlformats.org/officeDocument/2006/relationships/image" Target="../media/image128.jpeg"/><Relationship Id="rId280" Type="http://schemas.openxmlformats.org/officeDocument/2006/relationships/image" Target="../media/image270.jpg"/><Relationship Id="rId336" Type="http://schemas.openxmlformats.org/officeDocument/2006/relationships/image" Target="../media/image326.jpeg"/><Relationship Id="rId75" Type="http://schemas.openxmlformats.org/officeDocument/2006/relationships/image" Target="../media/image75.jpg"/><Relationship Id="rId140" Type="http://schemas.openxmlformats.org/officeDocument/2006/relationships/image" Target="../media/image444.jpeg"/><Relationship Id="rId182" Type="http://schemas.openxmlformats.org/officeDocument/2006/relationships/image" Target="../media/image178.jpeg"/><Relationship Id="rId378" Type="http://schemas.openxmlformats.org/officeDocument/2006/relationships/image" Target="../media/image368.jpeg"/><Relationship Id="rId403" Type="http://schemas.openxmlformats.org/officeDocument/2006/relationships/image" Target="../media/image393.jpeg"/><Relationship Id="rId6" Type="http://schemas.openxmlformats.org/officeDocument/2006/relationships/image" Target="../media/image6.jpg"/><Relationship Id="rId238" Type="http://schemas.openxmlformats.org/officeDocument/2006/relationships/image" Target="../media/image474.jpeg"/><Relationship Id="rId291" Type="http://schemas.openxmlformats.org/officeDocument/2006/relationships/image" Target="../media/image281.jpg"/><Relationship Id="rId305" Type="http://schemas.openxmlformats.org/officeDocument/2006/relationships/image" Target="../media/image295.jpg"/><Relationship Id="rId347" Type="http://schemas.openxmlformats.org/officeDocument/2006/relationships/image" Target="../media/image337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450.png"/><Relationship Id="rId389" Type="http://schemas.openxmlformats.org/officeDocument/2006/relationships/image" Target="../media/image379.jpeg"/><Relationship Id="rId193" Type="http://schemas.openxmlformats.org/officeDocument/2006/relationships/image" Target="../media/image189.jpeg"/><Relationship Id="rId207" Type="http://schemas.openxmlformats.org/officeDocument/2006/relationships/image" Target="../media/image203.jpeg"/><Relationship Id="rId249" Type="http://schemas.openxmlformats.org/officeDocument/2006/relationships/image" Target="../media/image484.jpeg"/><Relationship Id="rId13" Type="http://schemas.openxmlformats.org/officeDocument/2006/relationships/image" Target="../media/image13.jpg"/><Relationship Id="rId109" Type="http://schemas.openxmlformats.org/officeDocument/2006/relationships/image" Target="../media/image429.jpeg"/><Relationship Id="rId260" Type="http://schemas.openxmlformats.org/officeDocument/2006/relationships/image" Target="../media/image495.jpeg"/><Relationship Id="rId316" Type="http://schemas.openxmlformats.org/officeDocument/2006/relationships/image" Target="../media/image30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19.jpeg"/><Relationship Id="rId358" Type="http://schemas.openxmlformats.org/officeDocument/2006/relationships/image" Target="../media/image348.png"/><Relationship Id="rId162" Type="http://schemas.openxmlformats.org/officeDocument/2006/relationships/image" Target="../media/image456.jpeg"/><Relationship Id="rId218" Type="http://schemas.openxmlformats.org/officeDocument/2006/relationships/image" Target="../media/image214.jpeg"/><Relationship Id="rId271" Type="http://schemas.openxmlformats.org/officeDocument/2006/relationships/image" Target="../media/image26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438.png"/><Relationship Id="rId327" Type="http://schemas.openxmlformats.org/officeDocument/2006/relationships/image" Target="../media/image317.jpg"/><Relationship Id="rId369" Type="http://schemas.openxmlformats.org/officeDocument/2006/relationships/image" Target="../media/image359.jpeg"/><Relationship Id="rId173" Type="http://schemas.openxmlformats.org/officeDocument/2006/relationships/image" Target="../media/image169.jpeg"/><Relationship Id="rId229" Type="http://schemas.openxmlformats.org/officeDocument/2006/relationships/image" Target="../media/image225.jpg"/><Relationship Id="rId380" Type="http://schemas.openxmlformats.org/officeDocument/2006/relationships/image" Target="../media/image370.jpeg"/><Relationship Id="rId240" Type="http://schemas.openxmlformats.org/officeDocument/2006/relationships/image" Target="../media/image476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72.jpg"/><Relationship Id="rId338" Type="http://schemas.openxmlformats.org/officeDocument/2006/relationships/image" Target="../media/image328.jpg"/><Relationship Id="rId8" Type="http://schemas.openxmlformats.org/officeDocument/2006/relationships/image" Target="../media/image8.jpg"/><Relationship Id="rId142" Type="http://schemas.openxmlformats.org/officeDocument/2006/relationships/image" Target="../media/image445.jpeg"/><Relationship Id="rId184" Type="http://schemas.openxmlformats.org/officeDocument/2006/relationships/image" Target="../media/image180.jpeg"/><Relationship Id="rId391" Type="http://schemas.openxmlformats.org/officeDocument/2006/relationships/image" Target="../media/image381.jpeg"/><Relationship Id="rId251" Type="http://schemas.openxmlformats.org/officeDocument/2006/relationships/image" Target="../media/image486.jpeg"/><Relationship Id="rId46" Type="http://schemas.openxmlformats.org/officeDocument/2006/relationships/image" Target="../media/image46.jpg"/><Relationship Id="rId293" Type="http://schemas.openxmlformats.org/officeDocument/2006/relationships/image" Target="../media/image283.jpg"/><Relationship Id="rId307" Type="http://schemas.openxmlformats.org/officeDocument/2006/relationships/image" Target="../media/image297.jpg"/><Relationship Id="rId349" Type="http://schemas.openxmlformats.org/officeDocument/2006/relationships/image" Target="../media/image339.jpeg"/><Relationship Id="rId88" Type="http://schemas.openxmlformats.org/officeDocument/2006/relationships/image" Target="../media/image88.jpg"/><Relationship Id="rId111" Type="http://schemas.openxmlformats.org/officeDocument/2006/relationships/image" Target="../media/image110.jpeg"/><Relationship Id="rId153" Type="http://schemas.openxmlformats.org/officeDocument/2006/relationships/image" Target="../media/image452.jpeg"/><Relationship Id="rId195" Type="http://schemas.openxmlformats.org/officeDocument/2006/relationships/image" Target="../media/image191.jpeg"/><Relationship Id="rId209" Type="http://schemas.openxmlformats.org/officeDocument/2006/relationships/image" Target="../media/image205.jpeg"/><Relationship Id="rId360" Type="http://schemas.openxmlformats.org/officeDocument/2006/relationships/image" Target="../media/image350.jpeg"/><Relationship Id="rId220" Type="http://schemas.openxmlformats.org/officeDocument/2006/relationships/image" Target="../media/image466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497.jpeg"/><Relationship Id="rId318" Type="http://schemas.openxmlformats.org/officeDocument/2006/relationships/image" Target="../media/image308.jpg"/><Relationship Id="rId99" Type="http://schemas.openxmlformats.org/officeDocument/2006/relationships/image" Target="../media/image99.jpeg"/><Relationship Id="rId122" Type="http://schemas.openxmlformats.org/officeDocument/2006/relationships/image" Target="../media/image435.jpeg"/><Relationship Id="rId164" Type="http://schemas.openxmlformats.org/officeDocument/2006/relationships/image" Target="../media/image458.jpeg"/><Relationship Id="rId371" Type="http://schemas.openxmlformats.org/officeDocument/2006/relationships/image" Target="../media/image361.jpeg"/><Relationship Id="rId26" Type="http://schemas.openxmlformats.org/officeDocument/2006/relationships/image" Target="../media/image26.jpg"/><Relationship Id="rId231" Type="http://schemas.openxmlformats.org/officeDocument/2006/relationships/image" Target="../media/image467.jpeg"/><Relationship Id="rId273" Type="http://schemas.openxmlformats.org/officeDocument/2006/relationships/image" Target="../media/image263.jpg"/><Relationship Id="rId329" Type="http://schemas.openxmlformats.org/officeDocument/2006/relationships/image" Target="../media/image319.jpg"/><Relationship Id="rId68" Type="http://schemas.openxmlformats.org/officeDocument/2006/relationships/image" Target="../media/image68.jpg"/><Relationship Id="rId133" Type="http://schemas.openxmlformats.org/officeDocument/2006/relationships/image" Target="../media/image440.png"/><Relationship Id="rId175" Type="http://schemas.openxmlformats.org/officeDocument/2006/relationships/image" Target="../media/image171.jpeg"/><Relationship Id="rId340" Type="http://schemas.openxmlformats.org/officeDocument/2006/relationships/image" Target="../media/image330.jpg"/><Relationship Id="rId200" Type="http://schemas.openxmlformats.org/officeDocument/2006/relationships/image" Target="../media/image196.jpeg"/><Relationship Id="rId382" Type="http://schemas.openxmlformats.org/officeDocument/2006/relationships/image" Target="../media/image372.jpeg"/><Relationship Id="rId242" Type="http://schemas.openxmlformats.org/officeDocument/2006/relationships/image" Target="../media/image478.jpeg"/><Relationship Id="rId284" Type="http://schemas.openxmlformats.org/officeDocument/2006/relationships/image" Target="../media/image27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446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529.png"/><Relationship Id="rId21" Type="http://schemas.openxmlformats.org/officeDocument/2006/relationships/image" Target="../media/image524.jpeg"/><Relationship Id="rId42" Type="http://schemas.openxmlformats.org/officeDocument/2006/relationships/image" Target="../media/image545.jpeg"/><Relationship Id="rId47" Type="http://schemas.openxmlformats.org/officeDocument/2006/relationships/image" Target="../media/image550.jpeg"/><Relationship Id="rId63" Type="http://schemas.openxmlformats.org/officeDocument/2006/relationships/image" Target="../media/image566.jpeg"/><Relationship Id="rId68" Type="http://schemas.openxmlformats.org/officeDocument/2006/relationships/image" Target="../media/image571.jpeg"/><Relationship Id="rId16" Type="http://schemas.openxmlformats.org/officeDocument/2006/relationships/image" Target="../media/image519.jpeg"/><Relationship Id="rId11" Type="http://schemas.openxmlformats.org/officeDocument/2006/relationships/image" Target="../media/image514.jpeg"/><Relationship Id="rId32" Type="http://schemas.openxmlformats.org/officeDocument/2006/relationships/image" Target="../media/image535.jpeg"/><Relationship Id="rId37" Type="http://schemas.openxmlformats.org/officeDocument/2006/relationships/image" Target="../media/image540.jpeg"/><Relationship Id="rId53" Type="http://schemas.openxmlformats.org/officeDocument/2006/relationships/image" Target="../media/image556.jpeg"/><Relationship Id="rId58" Type="http://schemas.openxmlformats.org/officeDocument/2006/relationships/image" Target="../media/image561.png"/><Relationship Id="rId74" Type="http://schemas.openxmlformats.org/officeDocument/2006/relationships/image" Target="../media/image577.jpeg"/><Relationship Id="rId79" Type="http://schemas.openxmlformats.org/officeDocument/2006/relationships/image" Target="../media/image582.jpeg"/><Relationship Id="rId5" Type="http://schemas.openxmlformats.org/officeDocument/2006/relationships/image" Target="../media/image508.jpeg"/><Relationship Id="rId61" Type="http://schemas.openxmlformats.org/officeDocument/2006/relationships/image" Target="../media/image564.jpeg"/><Relationship Id="rId19" Type="http://schemas.openxmlformats.org/officeDocument/2006/relationships/image" Target="../media/image522.jpeg"/><Relationship Id="rId14" Type="http://schemas.openxmlformats.org/officeDocument/2006/relationships/image" Target="../media/image517.jpeg"/><Relationship Id="rId22" Type="http://schemas.openxmlformats.org/officeDocument/2006/relationships/image" Target="../media/image525.jpeg"/><Relationship Id="rId27" Type="http://schemas.openxmlformats.org/officeDocument/2006/relationships/image" Target="../media/image530.png"/><Relationship Id="rId30" Type="http://schemas.openxmlformats.org/officeDocument/2006/relationships/image" Target="../media/image533.jpeg"/><Relationship Id="rId35" Type="http://schemas.openxmlformats.org/officeDocument/2006/relationships/image" Target="../media/image538.png"/><Relationship Id="rId43" Type="http://schemas.openxmlformats.org/officeDocument/2006/relationships/image" Target="../media/image546.jpeg"/><Relationship Id="rId48" Type="http://schemas.openxmlformats.org/officeDocument/2006/relationships/image" Target="../media/image551.jpeg"/><Relationship Id="rId56" Type="http://schemas.openxmlformats.org/officeDocument/2006/relationships/image" Target="../media/image559.jpeg"/><Relationship Id="rId64" Type="http://schemas.openxmlformats.org/officeDocument/2006/relationships/image" Target="../media/image567.jpeg"/><Relationship Id="rId69" Type="http://schemas.openxmlformats.org/officeDocument/2006/relationships/image" Target="../media/image572.jpeg"/><Relationship Id="rId77" Type="http://schemas.openxmlformats.org/officeDocument/2006/relationships/image" Target="../media/image580.jpeg"/><Relationship Id="rId8" Type="http://schemas.openxmlformats.org/officeDocument/2006/relationships/image" Target="../media/image511.jpeg"/><Relationship Id="rId51" Type="http://schemas.openxmlformats.org/officeDocument/2006/relationships/image" Target="../media/image554.jpeg"/><Relationship Id="rId72" Type="http://schemas.openxmlformats.org/officeDocument/2006/relationships/image" Target="../media/image575.jpeg"/><Relationship Id="rId80" Type="http://schemas.openxmlformats.org/officeDocument/2006/relationships/image" Target="../media/image583.jpeg"/><Relationship Id="rId3" Type="http://schemas.openxmlformats.org/officeDocument/2006/relationships/image" Target="../media/image506.jpeg"/><Relationship Id="rId12" Type="http://schemas.openxmlformats.org/officeDocument/2006/relationships/image" Target="../media/image515.jpeg"/><Relationship Id="rId17" Type="http://schemas.openxmlformats.org/officeDocument/2006/relationships/image" Target="../media/image520.jpeg"/><Relationship Id="rId25" Type="http://schemas.openxmlformats.org/officeDocument/2006/relationships/image" Target="../media/image528.png"/><Relationship Id="rId33" Type="http://schemas.openxmlformats.org/officeDocument/2006/relationships/image" Target="../media/image536.png"/><Relationship Id="rId38" Type="http://schemas.openxmlformats.org/officeDocument/2006/relationships/image" Target="../media/image541.jpeg"/><Relationship Id="rId46" Type="http://schemas.openxmlformats.org/officeDocument/2006/relationships/image" Target="../media/image549.jpeg"/><Relationship Id="rId59" Type="http://schemas.openxmlformats.org/officeDocument/2006/relationships/image" Target="../media/image562.jpeg"/><Relationship Id="rId67" Type="http://schemas.openxmlformats.org/officeDocument/2006/relationships/image" Target="../media/image570.jpeg"/><Relationship Id="rId20" Type="http://schemas.openxmlformats.org/officeDocument/2006/relationships/image" Target="../media/image523.png"/><Relationship Id="rId41" Type="http://schemas.openxmlformats.org/officeDocument/2006/relationships/image" Target="../media/image544.jpeg"/><Relationship Id="rId54" Type="http://schemas.openxmlformats.org/officeDocument/2006/relationships/image" Target="../media/image557.jpeg"/><Relationship Id="rId62" Type="http://schemas.openxmlformats.org/officeDocument/2006/relationships/image" Target="../media/image565.jpeg"/><Relationship Id="rId70" Type="http://schemas.openxmlformats.org/officeDocument/2006/relationships/image" Target="../media/image573.jpeg"/><Relationship Id="rId75" Type="http://schemas.openxmlformats.org/officeDocument/2006/relationships/image" Target="../media/image578.png"/><Relationship Id="rId1" Type="http://schemas.openxmlformats.org/officeDocument/2006/relationships/image" Target="../media/image504.jpeg"/><Relationship Id="rId6" Type="http://schemas.openxmlformats.org/officeDocument/2006/relationships/image" Target="../media/image509.jpeg"/><Relationship Id="rId15" Type="http://schemas.openxmlformats.org/officeDocument/2006/relationships/image" Target="../media/image518.jpeg"/><Relationship Id="rId23" Type="http://schemas.openxmlformats.org/officeDocument/2006/relationships/image" Target="../media/image526.png"/><Relationship Id="rId28" Type="http://schemas.openxmlformats.org/officeDocument/2006/relationships/image" Target="../media/image531.jpeg"/><Relationship Id="rId36" Type="http://schemas.openxmlformats.org/officeDocument/2006/relationships/image" Target="../media/image539.jpeg"/><Relationship Id="rId49" Type="http://schemas.openxmlformats.org/officeDocument/2006/relationships/image" Target="../media/image552.jpeg"/><Relationship Id="rId57" Type="http://schemas.openxmlformats.org/officeDocument/2006/relationships/image" Target="../media/image560.jpeg"/><Relationship Id="rId10" Type="http://schemas.openxmlformats.org/officeDocument/2006/relationships/image" Target="../media/image513.jpeg"/><Relationship Id="rId31" Type="http://schemas.openxmlformats.org/officeDocument/2006/relationships/image" Target="../media/image534.jpeg"/><Relationship Id="rId44" Type="http://schemas.openxmlformats.org/officeDocument/2006/relationships/image" Target="../media/image547.jpeg"/><Relationship Id="rId52" Type="http://schemas.openxmlformats.org/officeDocument/2006/relationships/image" Target="../media/image555.jpeg"/><Relationship Id="rId60" Type="http://schemas.openxmlformats.org/officeDocument/2006/relationships/image" Target="../media/image563.jpeg"/><Relationship Id="rId65" Type="http://schemas.openxmlformats.org/officeDocument/2006/relationships/image" Target="../media/image568.jpeg"/><Relationship Id="rId73" Type="http://schemas.openxmlformats.org/officeDocument/2006/relationships/image" Target="../media/image576.jpeg"/><Relationship Id="rId78" Type="http://schemas.openxmlformats.org/officeDocument/2006/relationships/image" Target="../media/image581.jpeg"/><Relationship Id="rId81" Type="http://schemas.openxmlformats.org/officeDocument/2006/relationships/image" Target="../media/image584.jpeg"/><Relationship Id="rId4" Type="http://schemas.openxmlformats.org/officeDocument/2006/relationships/image" Target="../media/image507.jpeg"/><Relationship Id="rId9" Type="http://schemas.openxmlformats.org/officeDocument/2006/relationships/image" Target="../media/image512.jpeg"/><Relationship Id="rId13" Type="http://schemas.openxmlformats.org/officeDocument/2006/relationships/image" Target="../media/image516.jpeg"/><Relationship Id="rId18" Type="http://schemas.openxmlformats.org/officeDocument/2006/relationships/image" Target="../media/image521.jpeg"/><Relationship Id="rId39" Type="http://schemas.openxmlformats.org/officeDocument/2006/relationships/image" Target="../media/image542.jpeg"/><Relationship Id="rId34" Type="http://schemas.openxmlformats.org/officeDocument/2006/relationships/image" Target="../media/image537.jpeg"/><Relationship Id="rId50" Type="http://schemas.openxmlformats.org/officeDocument/2006/relationships/image" Target="../media/image553.jpeg"/><Relationship Id="rId55" Type="http://schemas.openxmlformats.org/officeDocument/2006/relationships/image" Target="../media/image558.jpeg"/><Relationship Id="rId76" Type="http://schemas.openxmlformats.org/officeDocument/2006/relationships/image" Target="../media/image579.jpeg"/><Relationship Id="rId7" Type="http://schemas.openxmlformats.org/officeDocument/2006/relationships/image" Target="../media/image510.jpeg"/><Relationship Id="rId71" Type="http://schemas.openxmlformats.org/officeDocument/2006/relationships/image" Target="../media/image574.jpeg"/><Relationship Id="rId2" Type="http://schemas.openxmlformats.org/officeDocument/2006/relationships/image" Target="../media/image505.jpeg"/><Relationship Id="rId29" Type="http://schemas.openxmlformats.org/officeDocument/2006/relationships/image" Target="../media/image532.jpeg"/><Relationship Id="rId24" Type="http://schemas.openxmlformats.org/officeDocument/2006/relationships/image" Target="../media/image527.png"/><Relationship Id="rId40" Type="http://schemas.openxmlformats.org/officeDocument/2006/relationships/image" Target="../media/image543.jpeg"/><Relationship Id="rId45" Type="http://schemas.openxmlformats.org/officeDocument/2006/relationships/image" Target="../media/image548.jpeg"/><Relationship Id="rId66" Type="http://schemas.openxmlformats.org/officeDocument/2006/relationships/image" Target="../media/image56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345381</xdr:colOff>
      <xdr:row>359</xdr:row>
      <xdr:rowOff>34233</xdr:rowOff>
    </xdr:from>
    <xdr:to>
      <xdr:col>1</xdr:col>
      <xdr:colOff>829236</xdr:colOff>
      <xdr:row>359</xdr:row>
      <xdr:rowOff>613516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80381" y="227999233"/>
          <a:ext cx="483855" cy="579283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836706</xdr:colOff>
      <xdr:row>360</xdr:row>
      <xdr:rowOff>629158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77523" y="228613330"/>
          <a:ext cx="494183" cy="615828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24291</xdr:rowOff>
    </xdr:from>
    <xdr:to>
      <xdr:col>1</xdr:col>
      <xdr:colOff>932003</xdr:colOff>
      <xdr:row>362</xdr:row>
      <xdr:rowOff>622880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21000" y="229894291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369</xdr:row>
      <xdr:rowOff>0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1927" y="233704193"/>
          <a:ext cx="590990" cy="610807"/>
        </a:xfrm>
        <a:prstGeom prst="rect">
          <a:avLst/>
        </a:prstGeom>
      </xdr:spPr>
    </xdr:pic>
    <xdr:clientData/>
  </xdr:twoCellAnchor>
  <xdr:twoCellAnchor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3820" y="234347576"/>
          <a:ext cx="590990" cy="602424"/>
        </a:xfrm>
        <a:prstGeom prst="rect">
          <a:avLst/>
        </a:prstGeom>
      </xdr:spPr>
    </xdr:pic>
    <xdr:clientData/>
  </xdr:twoCellAnchor>
  <xdr:twoCellAnchor>
    <xdr:from>
      <xdr:col>1</xdr:col>
      <xdr:colOff>210564</xdr:colOff>
      <xdr:row>370</xdr:row>
      <xdr:rowOff>28537</xdr:rowOff>
    </xdr:from>
    <xdr:to>
      <xdr:col>1</xdr:col>
      <xdr:colOff>881529</xdr:colOff>
      <xdr:row>371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5564" y="234978537"/>
          <a:ext cx="670965" cy="606463"/>
        </a:xfrm>
        <a:prstGeom prst="rect">
          <a:avLst/>
        </a:prstGeom>
      </xdr:spPr>
    </xdr:pic>
    <xdr:clientData/>
  </xdr:twoCellAnchor>
  <xdr:twoCellAnchor>
    <xdr:from>
      <xdr:col>1</xdr:col>
      <xdr:colOff>205998</xdr:colOff>
      <xdr:row>371</xdr:row>
      <xdr:rowOff>38241</xdr:rowOff>
    </xdr:from>
    <xdr:to>
      <xdr:col>1</xdr:col>
      <xdr:colOff>799353</xdr:colOff>
      <xdr:row>371</xdr:row>
      <xdr:rowOff>612588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0998" y="235623241"/>
          <a:ext cx="593355" cy="574347"/>
        </a:xfrm>
        <a:prstGeom prst="rect">
          <a:avLst/>
        </a:prstGeom>
      </xdr:spPr>
    </xdr:pic>
    <xdr:clientData/>
  </xdr:twoCellAnchor>
  <xdr:twoCellAnchor>
    <xdr:from>
      <xdr:col>1</xdr:col>
      <xdr:colOff>244701</xdr:colOff>
      <xdr:row>372</xdr:row>
      <xdr:rowOff>4666</xdr:rowOff>
    </xdr:from>
    <xdr:to>
      <xdr:col>1</xdr:col>
      <xdr:colOff>791883</xdr:colOff>
      <xdr:row>372</xdr:row>
      <xdr:rowOff>622540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79701" y="236224666"/>
          <a:ext cx="547182" cy="617874"/>
        </a:xfrm>
        <a:prstGeom prst="rect">
          <a:avLst/>
        </a:prstGeom>
      </xdr:spPr>
    </xdr:pic>
    <xdr:clientData/>
  </xdr:twoCellAnchor>
  <xdr:twoCellAnchor>
    <xdr:from>
      <xdr:col>1</xdr:col>
      <xdr:colOff>254404</xdr:colOff>
      <xdr:row>373</xdr:row>
      <xdr:rowOff>51722</xdr:rowOff>
    </xdr:from>
    <xdr:to>
      <xdr:col>1</xdr:col>
      <xdr:colOff>821766</xdr:colOff>
      <xdr:row>373</xdr:row>
      <xdr:rowOff>629005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89404" y="236906722"/>
          <a:ext cx="567362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>
    <xdr:from>
      <xdr:col>1</xdr:col>
      <xdr:colOff>299661</xdr:colOff>
      <xdr:row>403</xdr:row>
      <xdr:rowOff>42809</xdr:rowOff>
    </xdr:from>
    <xdr:to>
      <xdr:col>1</xdr:col>
      <xdr:colOff>898988</xdr:colOff>
      <xdr:row>404</xdr:row>
      <xdr:rowOff>189419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347932</xdr:colOff>
      <xdr:row>451</xdr:row>
      <xdr:rowOff>5030</xdr:rowOff>
    </xdr:from>
    <xdr:to>
      <xdr:col>1</xdr:col>
      <xdr:colOff>907606</xdr:colOff>
      <xdr:row>451</xdr:row>
      <xdr:rowOff>617022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932" y="286390030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319956</xdr:colOff>
      <xdr:row>452</xdr:row>
      <xdr:rowOff>5890</xdr:rowOff>
    </xdr:from>
    <xdr:to>
      <xdr:col>1</xdr:col>
      <xdr:colOff>879630</xdr:colOff>
      <xdr:row>452</xdr:row>
      <xdr:rowOff>610519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956" y="287025890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20553</xdr:rowOff>
    </xdr:from>
    <xdr:to>
      <xdr:col>1</xdr:col>
      <xdr:colOff>894293</xdr:colOff>
      <xdr:row>453</xdr:row>
      <xdr:rowOff>625182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675553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331305</xdr:colOff>
      <xdr:row>533</xdr:row>
      <xdr:rowOff>1104</xdr:rowOff>
    </xdr:from>
    <xdr:to>
      <xdr:col>1</xdr:col>
      <xdr:colOff>882375</xdr:colOff>
      <xdr:row>533</xdr:row>
      <xdr:rowOff>624699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305" y="3384561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345888</xdr:colOff>
      <xdr:row>515</xdr:row>
      <xdr:rowOff>630517</xdr:rowOff>
    </xdr:from>
    <xdr:to>
      <xdr:col>1</xdr:col>
      <xdr:colOff>891988</xdr:colOff>
      <xdr:row>516</xdr:row>
      <xdr:rowOff>609350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80888" y="327655517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516</xdr:row>
      <xdr:rowOff>630515</xdr:rowOff>
    </xdr:from>
    <xdr:to>
      <xdr:col>1</xdr:col>
      <xdr:colOff>901700</xdr:colOff>
      <xdr:row>517</xdr:row>
      <xdr:rowOff>609348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90600" y="328290515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22412</xdr:rowOff>
    </xdr:from>
    <xdr:to>
      <xdr:col>1</xdr:col>
      <xdr:colOff>889000</xdr:colOff>
      <xdr:row>518</xdr:row>
      <xdr:rowOff>609348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77900" y="328952412"/>
          <a:ext cx="546100" cy="586936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15621</xdr:rowOff>
    </xdr:from>
    <xdr:to>
      <xdr:col>1</xdr:col>
      <xdr:colOff>940955</xdr:colOff>
      <xdr:row>530</xdr:row>
      <xdr:rowOff>631584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93801C72-5E9C-A84F-8F23-D2AED86BA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65621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0D2CA73C-E164-D840-BE65-2AE79796A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534</xdr:row>
      <xdr:rowOff>0</xdr:rowOff>
    </xdr:from>
    <xdr:to>
      <xdr:col>1</xdr:col>
      <xdr:colOff>889000</xdr:colOff>
      <xdr:row>534</xdr:row>
      <xdr:rowOff>627207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2FA383EA-53D0-E740-0FFB-EF9B3FB98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1003300" y="339090000"/>
          <a:ext cx="520700" cy="627207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535</xdr:row>
      <xdr:rowOff>25400</xdr:rowOff>
    </xdr:from>
    <xdr:to>
      <xdr:col>1</xdr:col>
      <xdr:colOff>914400</xdr:colOff>
      <xdr:row>535</xdr:row>
      <xdr:rowOff>631190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22F920B7-1F3E-4FE1-EEF0-2AC69A57C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1028700" y="339750400"/>
          <a:ext cx="520700" cy="60579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536</xdr:row>
      <xdr:rowOff>38100</xdr:rowOff>
    </xdr:from>
    <xdr:to>
      <xdr:col>1</xdr:col>
      <xdr:colOff>914400</xdr:colOff>
      <xdr:row>536</xdr:row>
      <xdr:rowOff>622300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7023BECC-8594-6C08-D7E9-76F5D9B2E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1016000" y="340398100"/>
          <a:ext cx="5334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537</xdr:row>
      <xdr:rowOff>25400</xdr:rowOff>
    </xdr:from>
    <xdr:to>
      <xdr:col>1</xdr:col>
      <xdr:colOff>901700</xdr:colOff>
      <xdr:row>537</xdr:row>
      <xdr:rowOff>627647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7010F8BE-1FE1-F94A-CF0D-5C9293C13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28700" y="341020400"/>
          <a:ext cx="508000" cy="60224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538</xdr:row>
      <xdr:rowOff>0</xdr:rowOff>
    </xdr:from>
    <xdr:to>
      <xdr:col>1</xdr:col>
      <xdr:colOff>901700</xdr:colOff>
      <xdr:row>538</xdr:row>
      <xdr:rowOff>602247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9E6863CB-4054-C64C-B729-A466B8C52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16000" y="341630000"/>
          <a:ext cx="520700" cy="602247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539</xdr:row>
      <xdr:rowOff>25400</xdr:rowOff>
    </xdr:from>
    <xdr:to>
      <xdr:col>1</xdr:col>
      <xdr:colOff>863600</xdr:colOff>
      <xdr:row>539</xdr:row>
      <xdr:rowOff>615043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B893286-4342-6BF5-1673-9B6F728A5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1003300" y="342290400"/>
          <a:ext cx="495300" cy="58964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540</xdr:row>
      <xdr:rowOff>12700</xdr:rowOff>
    </xdr:from>
    <xdr:to>
      <xdr:col>1</xdr:col>
      <xdr:colOff>825500</xdr:colOff>
      <xdr:row>541</xdr:row>
      <xdr:rowOff>8054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31F85C3C-0333-6881-B7B2-A2B85A50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42912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541</xdr:row>
      <xdr:rowOff>12700</xdr:rowOff>
    </xdr:from>
    <xdr:to>
      <xdr:col>1</xdr:col>
      <xdr:colOff>838200</xdr:colOff>
      <xdr:row>542</xdr:row>
      <xdr:rowOff>0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F9424CA6-CB0D-4741-99E7-5342639E9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003300" y="343547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542</xdr:row>
      <xdr:rowOff>12700</xdr:rowOff>
    </xdr:from>
    <xdr:to>
      <xdr:col>1</xdr:col>
      <xdr:colOff>939800</xdr:colOff>
      <xdr:row>542</xdr:row>
      <xdr:rowOff>623570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F62A645F-502D-76EC-6D15-267A9CFDC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182700"/>
          <a:ext cx="5842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543</xdr:row>
      <xdr:rowOff>12700</xdr:rowOff>
    </xdr:from>
    <xdr:to>
      <xdr:col>1</xdr:col>
      <xdr:colOff>927100</xdr:colOff>
      <xdr:row>543</xdr:row>
      <xdr:rowOff>623570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EEF1B2FF-82D6-1043-86AF-9B2F12CEE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8177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544</xdr:row>
      <xdr:rowOff>0</xdr:rowOff>
    </xdr:from>
    <xdr:to>
      <xdr:col>1</xdr:col>
      <xdr:colOff>927100</xdr:colOff>
      <xdr:row>544</xdr:row>
      <xdr:rowOff>610870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F79A6E43-47AD-E54E-8F87-5264734C2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54400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545</xdr:row>
      <xdr:rowOff>25400</xdr:rowOff>
    </xdr:from>
    <xdr:to>
      <xdr:col>1</xdr:col>
      <xdr:colOff>901700</xdr:colOff>
      <xdr:row>545</xdr:row>
      <xdr:rowOff>618369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AD320118-DB15-FC29-36AE-E24D7239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46100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547</xdr:row>
      <xdr:rowOff>25400</xdr:rowOff>
    </xdr:from>
    <xdr:to>
      <xdr:col>1</xdr:col>
      <xdr:colOff>901700</xdr:colOff>
      <xdr:row>547</xdr:row>
      <xdr:rowOff>622300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BDD4917B-5040-1627-FD60-8E0307C7B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737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546</xdr:row>
      <xdr:rowOff>25400</xdr:rowOff>
    </xdr:from>
    <xdr:to>
      <xdr:col>1</xdr:col>
      <xdr:colOff>914400</xdr:colOff>
      <xdr:row>546</xdr:row>
      <xdr:rowOff>618369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93334BBD-0904-7D49-9EA0-E2B8BB4CB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16000" y="346735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548</xdr:row>
      <xdr:rowOff>25400</xdr:rowOff>
    </xdr:from>
    <xdr:to>
      <xdr:col>1</xdr:col>
      <xdr:colOff>901700</xdr:colOff>
      <xdr:row>548</xdr:row>
      <xdr:rowOff>622300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9C0044A8-0516-9844-9F6D-55EC3E066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8005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549</xdr:row>
      <xdr:rowOff>25400</xdr:rowOff>
    </xdr:from>
    <xdr:to>
      <xdr:col>1</xdr:col>
      <xdr:colOff>889000</xdr:colOff>
      <xdr:row>549</xdr:row>
      <xdr:rowOff>622300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6CF6064B-72A0-6540-86C8-BC5298C5F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90600" y="34864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550</xdr:row>
      <xdr:rowOff>38100</xdr:rowOff>
    </xdr:from>
    <xdr:to>
      <xdr:col>1</xdr:col>
      <xdr:colOff>939800</xdr:colOff>
      <xdr:row>550</xdr:row>
      <xdr:rowOff>622300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44D26C07-D8F4-43A2-68B9-0F5457DE3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1016000" y="349288100"/>
          <a:ext cx="5588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513</xdr:row>
      <xdr:rowOff>0</xdr:rowOff>
    </xdr:from>
    <xdr:to>
      <xdr:col>1</xdr:col>
      <xdr:colOff>876300</xdr:colOff>
      <xdr:row>513</xdr:row>
      <xdr:rowOff>596900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8CC2D0DE-E9E4-99D1-4739-4318E41C3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90600" y="8255000"/>
          <a:ext cx="5207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901700</xdr:colOff>
      <xdr:row>513</xdr:row>
      <xdr:rowOff>609600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9462DDF2-4795-8C4A-96DA-8DF23E586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016000" y="82550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551</xdr:row>
      <xdr:rowOff>25400</xdr:rowOff>
    </xdr:from>
    <xdr:to>
      <xdr:col>1</xdr:col>
      <xdr:colOff>927100</xdr:colOff>
      <xdr:row>551</xdr:row>
      <xdr:rowOff>620584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F278D24-2788-FAE9-6547-092F8B6DB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49910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554</xdr:row>
      <xdr:rowOff>25400</xdr:rowOff>
    </xdr:from>
    <xdr:to>
      <xdr:col>1</xdr:col>
      <xdr:colOff>889000</xdr:colOff>
      <xdr:row>554</xdr:row>
      <xdr:rowOff>622300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8DE7E96D-A223-B8C8-3C8E-91D66FD3A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1815400"/>
          <a:ext cx="508000" cy="5969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552</xdr:row>
      <xdr:rowOff>25400</xdr:rowOff>
    </xdr:from>
    <xdr:to>
      <xdr:col>1</xdr:col>
      <xdr:colOff>927100</xdr:colOff>
      <xdr:row>552</xdr:row>
      <xdr:rowOff>620584</xdr:rowOff>
    </xdr:to>
    <xdr:pic>
      <xdr:nvPicPr>
        <xdr:cNvPr id="832" name="Picture 831">
          <a:extLst>
            <a:ext uri="{FF2B5EF4-FFF2-40B4-BE49-F238E27FC236}">
              <a16:creationId xmlns:a16="http://schemas.microsoft.com/office/drawing/2014/main" id="{A3A9347A-83E9-D748-85F4-45A382C59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50545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406400</xdr:colOff>
      <xdr:row>553</xdr:row>
      <xdr:rowOff>12700</xdr:rowOff>
    </xdr:from>
    <xdr:to>
      <xdr:col>1</xdr:col>
      <xdr:colOff>914400</xdr:colOff>
      <xdr:row>553</xdr:row>
      <xdr:rowOff>607884</xdr:rowOff>
    </xdr:to>
    <xdr:pic>
      <xdr:nvPicPr>
        <xdr:cNvPr id="834" name="Picture 833">
          <a:extLst>
            <a:ext uri="{FF2B5EF4-FFF2-40B4-BE49-F238E27FC236}">
              <a16:creationId xmlns:a16="http://schemas.microsoft.com/office/drawing/2014/main" id="{D583AB89-5FFA-F847-9BBD-C2462BB1D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41400" y="3511677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555</xdr:row>
      <xdr:rowOff>25400</xdr:rowOff>
    </xdr:from>
    <xdr:to>
      <xdr:col>1</xdr:col>
      <xdr:colOff>889000</xdr:colOff>
      <xdr:row>555</xdr:row>
      <xdr:rowOff>622300</xdr:rowOff>
    </xdr:to>
    <xdr:pic>
      <xdr:nvPicPr>
        <xdr:cNvPr id="838" name="Picture 837">
          <a:extLst>
            <a:ext uri="{FF2B5EF4-FFF2-40B4-BE49-F238E27FC236}">
              <a16:creationId xmlns:a16="http://schemas.microsoft.com/office/drawing/2014/main" id="{8C5990AD-F833-9B40-81D1-A0BF057BD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2450400"/>
          <a:ext cx="5080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1" name="Picture 840">
          <a:extLst>
            <a:ext uri="{FF2B5EF4-FFF2-40B4-BE49-F238E27FC236}">
              <a16:creationId xmlns:a16="http://schemas.microsoft.com/office/drawing/2014/main" id="{FE8F907C-75D3-1F33-43C6-785922116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3" name="Picture 842">
          <a:extLst>
            <a:ext uri="{FF2B5EF4-FFF2-40B4-BE49-F238E27FC236}">
              <a16:creationId xmlns:a16="http://schemas.microsoft.com/office/drawing/2014/main" id="{39ED601E-FB4C-324A-BCFA-8A8ED316E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556</xdr:row>
      <xdr:rowOff>38100</xdr:rowOff>
    </xdr:from>
    <xdr:to>
      <xdr:col>1</xdr:col>
      <xdr:colOff>876300</xdr:colOff>
      <xdr:row>556</xdr:row>
      <xdr:rowOff>584200</xdr:rowOff>
    </xdr:to>
    <xdr:pic>
      <xdr:nvPicPr>
        <xdr:cNvPr id="845" name="Picture 844">
          <a:extLst>
            <a:ext uri="{FF2B5EF4-FFF2-40B4-BE49-F238E27FC236}">
              <a16:creationId xmlns:a16="http://schemas.microsoft.com/office/drawing/2014/main" id="{771FCEDA-0D07-283A-3149-9BBEB4E10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1016000" y="353098100"/>
          <a:ext cx="495300" cy="5461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559</xdr:row>
      <xdr:rowOff>25400</xdr:rowOff>
    </xdr:from>
    <xdr:to>
      <xdr:col>1</xdr:col>
      <xdr:colOff>876300</xdr:colOff>
      <xdr:row>559</xdr:row>
      <xdr:rowOff>622300</xdr:rowOff>
    </xdr:to>
    <xdr:pic>
      <xdr:nvPicPr>
        <xdr:cNvPr id="848" name="Picture 847">
          <a:extLst>
            <a:ext uri="{FF2B5EF4-FFF2-40B4-BE49-F238E27FC236}">
              <a16:creationId xmlns:a16="http://schemas.microsoft.com/office/drawing/2014/main" id="{20FC473F-E941-9B83-1D19-30529EB8F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4990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558</xdr:row>
      <xdr:rowOff>25400</xdr:rowOff>
    </xdr:from>
    <xdr:to>
      <xdr:col>1</xdr:col>
      <xdr:colOff>889000</xdr:colOff>
      <xdr:row>558</xdr:row>
      <xdr:rowOff>629434</xdr:rowOff>
    </xdr:to>
    <xdr:pic>
      <xdr:nvPicPr>
        <xdr:cNvPr id="849" name="Picture 848">
          <a:extLst>
            <a:ext uri="{FF2B5EF4-FFF2-40B4-BE49-F238E27FC236}">
              <a16:creationId xmlns:a16="http://schemas.microsoft.com/office/drawing/2014/main" id="{CFE12B15-36A9-7AB8-9B6E-E3788842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1003300" y="3543554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531</xdr:row>
      <xdr:rowOff>25400</xdr:rowOff>
    </xdr:from>
    <xdr:to>
      <xdr:col>1</xdr:col>
      <xdr:colOff>889000</xdr:colOff>
      <xdr:row>531</xdr:row>
      <xdr:rowOff>609600</xdr:rowOff>
    </xdr:to>
    <xdr:pic>
      <xdr:nvPicPr>
        <xdr:cNvPr id="850" name="Picture 849">
          <a:extLst>
            <a:ext uri="{FF2B5EF4-FFF2-40B4-BE49-F238E27FC236}">
              <a16:creationId xmlns:a16="http://schemas.microsoft.com/office/drawing/2014/main" id="{A6EDDCE0-0A20-DA40-1CC5-E6A8A042D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210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532</xdr:row>
      <xdr:rowOff>25400</xdr:rowOff>
    </xdr:from>
    <xdr:to>
      <xdr:col>1</xdr:col>
      <xdr:colOff>889000</xdr:colOff>
      <xdr:row>532</xdr:row>
      <xdr:rowOff>609600</xdr:rowOff>
    </xdr:to>
    <xdr:pic>
      <xdr:nvPicPr>
        <xdr:cNvPr id="851" name="Picture 850">
          <a:extLst>
            <a:ext uri="{FF2B5EF4-FFF2-40B4-BE49-F238E27FC236}">
              <a16:creationId xmlns:a16="http://schemas.microsoft.com/office/drawing/2014/main" id="{A60D165A-9DDC-7740-8DD7-D16DAD46D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845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560</xdr:row>
      <xdr:rowOff>25400</xdr:rowOff>
    </xdr:from>
    <xdr:to>
      <xdr:col>1</xdr:col>
      <xdr:colOff>876300</xdr:colOff>
      <xdr:row>560</xdr:row>
      <xdr:rowOff>622300</xdr:rowOff>
    </xdr:to>
    <xdr:pic>
      <xdr:nvPicPr>
        <xdr:cNvPr id="854" name="Picture 853">
          <a:extLst>
            <a:ext uri="{FF2B5EF4-FFF2-40B4-BE49-F238E27FC236}">
              <a16:creationId xmlns:a16="http://schemas.microsoft.com/office/drawing/2014/main" id="{4D588DC1-FCC9-0340-B1DE-93B353532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5625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557</xdr:row>
      <xdr:rowOff>25400</xdr:rowOff>
    </xdr:from>
    <xdr:to>
      <xdr:col>1</xdr:col>
      <xdr:colOff>901700</xdr:colOff>
      <xdr:row>558</xdr:row>
      <xdr:rowOff>12700</xdr:rowOff>
    </xdr:to>
    <xdr:pic>
      <xdr:nvPicPr>
        <xdr:cNvPr id="859" name="Picture 858">
          <a:extLst>
            <a:ext uri="{FF2B5EF4-FFF2-40B4-BE49-F238E27FC236}">
              <a16:creationId xmlns:a16="http://schemas.microsoft.com/office/drawing/2014/main" id="{01290439-C6E1-2A68-FBAD-E60B34C5F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1028700" y="353720400"/>
          <a:ext cx="508000" cy="62230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519</xdr:row>
      <xdr:rowOff>22412</xdr:rowOff>
    </xdr:from>
    <xdr:to>
      <xdr:col>1</xdr:col>
      <xdr:colOff>863303</xdr:colOff>
      <xdr:row>519</xdr:row>
      <xdr:rowOff>627569</xdr:rowOff>
    </xdr:to>
    <xdr:pic>
      <xdr:nvPicPr>
        <xdr:cNvPr id="874" name="Picture 873">
          <a:extLst>
            <a:ext uri="{FF2B5EF4-FFF2-40B4-BE49-F238E27FC236}">
              <a16:creationId xmlns:a16="http://schemas.microsoft.com/office/drawing/2014/main" id="{2D975B2F-13B9-F37E-0B82-FA7A09288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48933" y="329587412"/>
          <a:ext cx="549370" cy="605157"/>
        </a:xfrm>
        <a:prstGeom prst="rect">
          <a:avLst/>
        </a:prstGeom>
      </xdr:spPr>
    </xdr:pic>
    <xdr:clientData/>
  </xdr:twoCellAnchor>
  <xdr:twoCellAnchor>
    <xdr:from>
      <xdr:col>1</xdr:col>
      <xdr:colOff>229959</xdr:colOff>
      <xdr:row>520</xdr:row>
      <xdr:rowOff>25432</xdr:rowOff>
    </xdr:from>
    <xdr:to>
      <xdr:col>1</xdr:col>
      <xdr:colOff>929341</xdr:colOff>
      <xdr:row>520</xdr:row>
      <xdr:rowOff>605379</xdr:rowOff>
    </xdr:to>
    <xdr:pic>
      <xdr:nvPicPr>
        <xdr:cNvPr id="875" name="Picture 874">
          <a:extLst>
            <a:ext uri="{FF2B5EF4-FFF2-40B4-BE49-F238E27FC236}">
              <a16:creationId xmlns:a16="http://schemas.microsoft.com/office/drawing/2014/main" id="{0FBD2793-9B25-4806-1753-5EC9097F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864959" y="330225432"/>
          <a:ext cx="699382" cy="579947"/>
        </a:xfrm>
        <a:prstGeom prst="rect">
          <a:avLst/>
        </a:prstGeom>
      </xdr:spPr>
    </xdr:pic>
    <xdr:clientData/>
  </xdr:twoCellAnchor>
  <xdr:twoCellAnchor editAs="oneCell">
    <xdr:from>
      <xdr:col>1</xdr:col>
      <xdr:colOff>345513</xdr:colOff>
      <xdr:row>561</xdr:row>
      <xdr:rowOff>18674</xdr:rowOff>
    </xdr:from>
    <xdr:to>
      <xdr:col>1</xdr:col>
      <xdr:colOff>943162</xdr:colOff>
      <xdr:row>561</xdr:row>
      <xdr:rowOff>616323</xdr:rowOff>
    </xdr:to>
    <xdr:pic>
      <xdr:nvPicPr>
        <xdr:cNvPr id="876" name="Picture 875">
          <a:extLst>
            <a:ext uri="{FF2B5EF4-FFF2-40B4-BE49-F238E27FC236}">
              <a16:creationId xmlns:a16="http://schemas.microsoft.com/office/drawing/2014/main" id="{CC7DA74F-63CB-4ED3-9D60-399B0F452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80513" y="356253674"/>
          <a:ext cx="597649" cy="597649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561</xdr:row>
      <xdr:rowOff>609600</xdr:rowOff>
    </xdr:from>
    <xdr:to>
      <xdr:col>1</xdr:col>
      <xdr:colOff>914400</xdr:colOff>
      <xdr:row>563</xdr:row>
      <xdr:rowOff>22578</xdr:rowOff>
    </xdr:to>
    <xdr:pic>
      <xdr:nvPicPr>
        <xdr:cNvPr id="877" name="Picture 876">
          <a:extLst>
            <a:ext uri="{FF2B5EF4-FFF2-40B4-BE49-F238E27FC236}">
              <a16:creationId xmlns:a16="http://schemas.microsoft.com/office/drawing/2014/main" id="{4F940442-8307-BDA8-F174-181B03582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90600" y="356844600"/>
          <a:ext cx="558800" cy="68297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522</xdr:row>
      <xdr:rowOff>25400</xdr:rowOff>
    </xdr:from>
    <xdr:to>
      <xdr:col>1</xdr:col>
      <xdr:colOff>914400</xdr:colOff>
      <xdr:row>523</xdr:row>
      <xdr:rowOff>0</xdr:rowOff>
    </xdr:to>
    <xdr:pic>
      <xdr:nvPicPr>
        <xdr:cNvPr id="879" name="Picture 878">
          <a:extLst>
            <a:ext uri="{FF2B5EF4-FFF2-40B4-BE49-F238E27FC236}">
              <a16:creationId xmlns:a16="http://schemas.microsoft.com/office/drawing/2014/main" id="{00B9E2F8-C47D-A222-AD41-7282E860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39800" y="331495400"/>
          <a:ext cx="609600" cy="609600"/>
        </a:xfrm>
        <a:prstGeom prst="rect">
          <a:avLst/>
        </a:prstGeom>
      </xdr:spPr>
    </xdr:pic>
    <xdr:clientData/>
  </xdr:twoCellAnchor>
  <xdr:twoCellAnchor>
    <xdr:from>
      <xdr:col>1</xdr:col>
      <xdr:colOff>395111</xdr:colOff>
      <xdr:row>565</xdr:row>
      <xdr:rowOff>28223</xdr:rowOff>
    </xdr:from>
    <xdr:to>
      <xdr:col>1</xdr:col>
      <xdr:colOff>874889</xdr:colOff>
      <xdr:row>565</xdr:row>
      <xdr:rowOff>619577</xdr:rowOff>
    </xdr:to>
    <xdr:pic>
      <xdr:nvPicPr>
        <xdr:cNvPr id="883" name="Picture 882">
          <a:extLst>
            <a:ext uri="{FF2B5EF4-FFF2-40B4-BE49-F238E27FC236}">
              <a16:creationId xmlns:a16="http://schemas.microsoft.com/office/drawing/2014/main" id="{49D73FF4-B41A-5DDC-ED47-7F75D0CE6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1030111" y="358803223"/>
          <a:ext cx="479778" cy="59135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564</xdr:row>
      <xdr:rowOff>28222</xdr:rowOff>
    </xdr:from>
    <xdr:to>
      <xdr:col>1</xdr:col>
      <xdr:colOff>864810</xdr:colOff>
      <xdr:row>564</xdr:row>
      <xdr:rowOff>620889</xdr:rowOff>
    </xdr:to>
    <xdr:pic>
      <xdr:nvPicPr>
        <xdr:cNvPr id="886" name="Picture 885">
          <a:extLst>
            <a:ext uri="{FF2B5EF4-FFF2-40B4-BE49-F238E27FC236}">
              <a16:creationId xmlns:a16="http://schemas.microsoft.com/office/drawing/2014/main" id="{CEB0520F-D582-4193-D270-BDB2D2B88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1016000" y="358168222"/>
          <a:ext cx="483810" cy="592667"/>
        </a:xfrm>
        <a:prstGeom prst="rect">
          <a:avLst/>
        </a:prstGeom>
      </xdr:spPr>
    </xdr:pic>
    <xdr:clientData/>
  </xdr:twoCellAnchor>
  <xdr:twoCellAnchor>
    <xdr:from>
      <xdr:col>1</xdr:col>
      <xdr:colOff>324555</xdr:colOff>
      <xdr:row>569</xdr:row>
      <xdr:rowOff>42333</xdr:rowOff>
    </xdr:from>
    <xdr:to>
      <xdr:col>1</xdr:col>
      <xdr:colOff>896054</xdr:colOff>
      <xdr:row>569</xdr:row>
      <xdr:rowOff>613832</xdr:rowOff>
    </xdr:to>
    <xdr:pic>
      <xdr:nvPicPr>
        <xdr:cNvPr id="887" name="Picture 886">
          <a:extLst>
            <a:ext uri="{FF2B5EF4-FFF2-40B4-BE49-F238E27FC236}">
              <a16:creationId xmlns:a16="http://schemas.microsoft.com/office/drawing/2014/main" id="{7F708EBB-CE03-065E-3F93-8C9B090E5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9555" y="361357333"/>
          <a:ext cx="571499" cy="571499"/>
        </a:xfrm>
        <a:prstGeom prst="rect">
          <a:avLst/>
        </a:prstGeom>
      </xdr:spPr>
    </xdr:pic>
    <xdr:clientData/>
  </xdr:twoCellAnchor>
  <xdr:twoCellAnchor>
    <xdr:from>
      <xdr:col>1</xdr:col>
      <xdr:colOff>338666</xdr:colOff>
      <xdr:row>570</xdr:row>
      <xdr:rowOff>14111</xdr:rowOff>
    </xdr:from>
    <xdr:to>
      <xdr:col>1</xdr:col>
      <xdr:colOff>928509</xdr:colOff>
      <xdr:row>570</xdr:row>
      <xdr:rowOff>603954</xdr:rowOff>
    </xdr:to>
    <xdr:pic>
      <xdr:nvPicPr>
        <xdr:cNvPr id="888" name="Picture 887">
          <a:extLst>
            <a:ext uri="{FF2B5EF4-FFF2-40B4-BE49-F238E27FC236}">
              <a16:creationId xmlns:a16="http://schemas.microsoft.com/office/drawing/2014/main" id="{D20A8718-FB97-F7DD-2DB2-94EBF50FD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73666" y="361964111"/>
          <a:ext cx="589843" cy="589843"/>
        </a:xfrm>
        <a:prstGeom prst="rect">
          <a:avLst/>
        </a:prstGeom>
      </xdr:spPr>
    </xdr:pic>
    <xdr:clientData/>
  </xdr:twoCellAnchor>
  <xdr:twoCellAnchor>
    <xdr:from>
      <xdr:col>1</xdr:col>
      <xdr:colOff>296333</xdr:colOff>
      <xdr:row>566</xdr:row>
      <xdr:rowOff>0</xdr:rowOff>
    </xdr:from>
    <xdr:to>
      <xdr:col>1</xdr:col>
      <xdr:colOff>914399</xdr:colOff>
      <xdr:row>566</xdr:row>
      <xdr:rowOff>618066</xdr:rowOff>
    </xdr:to>
    <xdr:pic>
      <xdr:nvPicPr>
        <xdr:cNvPr id="889" name="Picture 888">
          <a:extLst>
            <a:ext uri="{FF2B5EF4-FFF2-40B4-BE49-F238E27FC236}">
              <a16:creationId xmlns:a16="http://schemas.microsoft.com/office/drawing/2014/main" id="{CC545FF7-E793-9C85-C2E1-F0D273B40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31333" y="359410000"/>
          <a:ext cx="618066" cy="618066"/>
        </a:xfrm>
        <a:prstGeom prst="rect">
          <a:avLst/>
        </a:prstGeom>
      </xdr:spPr>
    </xdr:pic>
    <xdr:clientData/>
  </xdr:twoCellAnchor>
  <xdr:twoCellAnchor>
    <xdr:from>
      <xdr:col>1</xdr:col>
      <xdr:colOff>338665</xdr:colOff>
      <xdr:row>568</xdr:row>
      <xdr:rowOff>28222</xdr:rowOff>
    </xdr:from>
    <xdr:to>
      <xdr:col>1</xdr:col>
      <xdr:colOff>903110</xdr:colOff>
      <xdr:row>568</xdr:row>
      <xdr:rowOff>592667</xdr:rowOff>
    </xdr:to>
    <xdr:pic>
      <xdr:nvPicPr>
        <xdr:cNvPr id="890" name="Picture 889">
          <a:extLst>
            <a:ext uri="{FF2B5EF4-FFF2-40B4-BE49-F238E27FC236}">
              <a16:creationId xmlns:a16="http://schemas.microsoft.com/office/drawing/2014/main" id="{32917C17-62DB-0616-D144-573B76BEB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73665" y="360708222"/>
          <a:ext cx="564445" cy="564445"/>
        </a:xfrm>
        <a:prstGeom prst="rect">
          <a:avLst/>
        </a:prstGeom>
      </xdr:spPr>
    </xdr:pic>
    <xdr:clientData/>
  </xdr:twoCellAnchor>
  <xdr:twoCellAnchor>
    <xdr:from>
      <xdr:col>1</xdr:col>
      <xdr:colOff>324556</xdr:colOff>
      <xdr:row>567</xdr:row>
      <xdr:rowOff>14111</xdr:rowOff>
    </xdr:from>
    <xdr:to>
      <xdr:col>1</xdr:col>
      <xdr:colOff>917222</xdr:colOff>
      <xdr:row>567</xdr:row>
      <xdr:rowOff>606777</xdr:rowOff>
    </xdr:to>
    <xdr:pic>
      <xdr:nvPicPr>
        <xdr:cNvPr id="891" name="Picture 890">
          <a:extLst>
            <a:ext uri="{FF2B5EF4-FFF2-40B4-BE49-F238E27FC236}">
              <a16:creationId xmlns:a16="http://schemas.microsoft.com/office/drawing/2014/main" id="{4369BF9D-6EEB-7A9C-0C5A-3C56CC5BB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9556" y="360059111"/>
          <a:ext cx="592666" cy="592666"/>
        </a:xfrm>
        <a:prstGeom prst="rect">
          <a:avLst/>
        </a:prstGeom>
      </xdr:spPr>
    </xdr:pic>
    <xdr:clientData/>
  </xdr:twoCellAnchor>
  <xdr:twoCellAnchor>
    <xdr:from>
      <xdr:col>1</xdr:col>
      <xdr:colOff>268111</xdr:colOff>
      <xdr:row>523</xdr:row>
      <xdr:rowOff>28222</xdr:rowOff>
    </xdr:from>
    <xdr:to>
      <xdr:col>1</xdr:col>
      <xdr:colOff>910247</xdr:colOff>
      <xdr:row>523</xdr:row>
      <xdr:rowOff>622980</xdr:rowOff>
    </xdr:to>
    <xdr:pic>
      <xdr:nvPicPr>
        <xdr:cNvPr id="892" name="Picture 891">
          <a:extLst>
            <a:ext uri="{FF2B5EF4-FFF2-40B4-BE49-F238E27FC236}">
              <a16:creationId xmlns:a16="http://schemas.microsoft.com/office/drawing/2014/main" id="{4B17AA5C-56DF-8140-AD6E-B903FB05D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03111" y="332133222"/>
          <a:ext cx="642136" cy="5947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40F3F-D8AF-5042-B7AA-6C21BCFC2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F160-E3F9-BC4A-9721-E0E4FA47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2690CF-3896-0B49-B3D8-20FA269A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A6FA71-97E6-B94C-9BC3-81F916E2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A89A7-3643-7345-BFFD-CFF2426B5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ADFC27-8A4A-8F48-8F47-AFDB2254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98D391-DE59-A944-84CD-02F571AC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51ED72-6CC8-6146-9AE0-D2AB0F6A3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6F4E4-DE4D-3347-8180-078BF15D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3B6273-D1CD-144C-B5F2-9116CD62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CE52BD-BD92-1B40-A291-BD3F52FB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569907-6916-7C45-9270-F99B866B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F31942-A9CF-BE4B-B680-86E7095C1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E86645-4F83-0B49-B13C-CF7C7F04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6249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9C09-7C9A-D649-B972-09EE02BFA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08AEE0-385E-A844-8683-CFD8C2D4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D79C86-9AD7-3F44-92BD-C1670FE4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E14325-C98E-3A41-8328-687C0BCC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5798EA8-D5B3-5440-91ED-28DDC9BE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A9636-CD01-884D-8E5B-D82B0710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4EA049-719D-2F47-9494-150ABB949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1AF6B1D-AEF5-ED4C-9A28-13787DB75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F4BA51B-5639-564E-B6FD-32B4C313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9304" y="8304905"/>
          <a:ext cx="574122" cy="5821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48AA52-CCE8-7449-8643-5C54BF69A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8950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651CA00-A4B0-6C47-9AF3-ED9FC1C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857" y="9585475"/>
          <a:ext cx="601572" cy="5702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5766B32-EE63-9D45-9E97-BA5EC270A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856" y="10160000"/>
          <a:ext cx="606979" cy="636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4E57D6-2E22-E442-883C-28CD6BD9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145" y="10806289"/>
          <a:ext cx="594279" cy="626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8076DA-7C7D-9142-940D-3EC6A16A4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8016" y="11450158"/>
          <a:ext cx="586300" cy="6106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7492C6-EC81-F44B-8FD2-FBEE00B8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8014" y="12105316"/>
          <a:ext cx="586821" cy="5946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0E03FBF-3B7E-8743-81C4-D4FF26D7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9303" y="12751605"/>
          <a:ext cx="574121" cy="5819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8E28490-09BC-C64C-A759-310B1B35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3375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E9A0295-377F-B948-9D13-B8052F77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14030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4F7979-F607-4B40-BCBB-113E9FA41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7857" y="14645317"/>
          <a:ext cx="604761" cy="5957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7C19F7B-3526-7A45-8456-DAC92EE5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528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C49C96-62D7-9B46-94FC-4BD221A5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15935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5B9A16-258E-8F49-928A-F9C67C15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6561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966F8FD-01CE-CF40-9147-4AABB14C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7196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8B7F660-E5E4-2746-9137-52403DF2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8175" y="17840476"/>
          <a:ext cx="566662" cy="5749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EEFB76-5418-F34F-BC8E-0838542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8491" y="18433475"/>
          <a:ext cx="515863" cy="6154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F7C9643-61EB-2A47-A19C-627C0535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8333" y="19049999"/>
          <a:ext cx="538238" cy="639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A82E8E6-AFF1-4B4E-B8D9-A3B80CD0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8493" y="19705158"/>
          <a:ext cx="521104" cy="6158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476E7A9-E8D2-B440-86A1-FC91C00C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9782" y="20351447"/>
          <a:ext cx="508404" cy="6031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AA86C76-8476-2348-876E-62241955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0912" y="20997736"/>
          <a:ext cx="521104" cy="592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A0C392-55FE-114D-830B-CD4634817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2163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46FD27-F8A4-9049-B56B-8419E355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8492" y="22265316"/>
          <a:ext cx="515862" cy="5922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C3BF2E4-E90F-C242-B4BB-6A22B526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2863184"/>
          <a:ext cx="524329" cy="631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8DF991-53CE-3647-BC28-25248D5C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3498184"/>
          <a:ext cx="524329" cy="6324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BE1894E-15A8-2643-A97D-57038375A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146889"/>
          <a:ext cx="543479" cy="619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BE462F-27F6-A043-8141-5DCCF4D95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781889"/>
          <a:ext cx="543479" cy="617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30BC7EB-B160-3B46-81D6-41E4A0EE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462" y="25427818"/>
          <a:ext cx="556180" cy="6041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9B0D67-DFFD-7745-8EC0-D0F65F82E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8175" y="26075317"/>
          <a:ext cx="559204" cy="599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415F054-0FEC-AF42-A74B-001949EF0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37381" y="26706384"/>
          <a:ext cx="659997" cy="5945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E7C254D-3DD3-594C-8681-2E1084BC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7381" y="27300798"/>
          <a:ext cx="643870" cy="6396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8F4CC02-0189-0F41-A9E9-EEE2EF75E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7857" y="27997115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2F4AD5A-DE14-4A47-8B3F-C006B12D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7539" y="28615313"/>
          <a:ext cx="624922" cy="609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B8192C8-E1F4-3948-A330-9859D22C0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8014" y="29261210"/>
          <a:ext cx="585611" cy="5843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942EE14-9C35-A94E-85B4-A705A7089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8016" y="29902118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BACB0C-D7F3-E543-AD31-2FB70035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862" y="30540477"/>
          <a:ext cx="589148" cy="5803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841403-65BD-3341-AC71-D597B525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8016" y="31140918"/>
          <a:ext cx="584603" cy="6065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0CD4515-4E9A-7E45-9A54-684D73DD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38174" y="31770159"/>
          <a:ext cx="566662" cy="6134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59482B-F67E-6643-86A5-0B069CE47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7858" y="32409593"/>
          <a:ext cx="596498" cy="6110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52D5F7E-4C14-9C40-9A73-6D190709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048222"/>
          <a:ext cx="561420" cy="609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5B5E379-DD23-2D45-AC9D-3880630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683222"/>
          <a:ext cx="561420" cy="603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3DF262-7422-F24E-B554-1EAD12D9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8493" y="34322255"/>
          <a:ext cx="526344" cy="5973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84DBB73-5EBF-2243-B28F-5E30308A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175" y="35013263"/>
          <a:ext cx="557993" cy="5525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D298E1B-9C21-7B4A-8603-0465E8C30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5586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ADC49BF-15BB-944A-A6F9-D1584145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6221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BA33AC5-90F0-114D-89BA-306DF39A2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6858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BB8A3ED-5C17-BE4B-8F8E-687B0056A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7493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6A3E19-5A51-EA4F-ABFC-A1F9216B8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65604" y="38140317"/>
          <a:ext cx="635806" cy="590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1ED94A9-F28D-3E4E-BB2C-F775DCEA0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697" y="38795475"/>
          <a:ext cx="584603" cy="583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A37A4C5-AE22-644A-9CC4-232BBF44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7379" y="39410318"/>
          <a:ext cx="665239" cy="598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70874A7-181B-6E4F-8E5A-E7E1662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7857" y="40002373"/>
          <a:ext cx="560211" cy="642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2A1FB35-1308-A044-9642-EC3C81BE9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8015" y="40680317"/>
          <a:ext cx="584604" cy="5995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4642FD3-A6D3-B54C-B605-BA0876A69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8015" y="41295157"/>
          <a:ext cx="576339" cy="617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C4EAC66-E711-D648-B258-DD3CA6AD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18015" y="41938645"/>
          <a:ext cx="586821" cy="6063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389B4E1-CE94-E249-9C41-75F2B2F9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38175" y="42550929"/>
          <a:ext cx="560211" cy="634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BAAC0D3-1CA1-5642-B76F-3385C1640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240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EE71F35-0E6B-2E42-9FF8-6768533FB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875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26A2D35-F1DF-E143-B2E1-DB9096DAA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4499278"/>
          <a:ext cx="561420" cy="615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EF21F1F-2A4A-1643-9B10-3B62B5F5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5134278"/>
          <a:ext cx="561420" cy="613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CCC397-9168-5941-90F1-D073DA7F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0" y="45713954"/>
          <a:ext cx="574120" cy="6413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55FD6B9-87E4-AD42-8DD9-7E4D09A0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352983"/>
          <a:ext cx="566662" cy="6387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E4311FB-78E5-944A-9CFD-D6C74899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987983"/>
          <a:ext cx="566662" cy="6367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96E00D7-ACD9-1E44-BE2C-415BF6DF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7665318"/>
          <a:ext cx="515862" cy="611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A052B7-F5A4-C74D-9820-A449DD71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300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A43DAF-CD72-144F-AC1A-A6ECEA78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935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B9560B3-67EB-0D46-9119-E73EAE9E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49570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89067DF-69AD-4F4A-AB58-4BC6113B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50205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6F6DA31-0914-D84F-A5AF-F02BCA3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98651" y="50805645"/>
          <a:ext cx="503162" cy="6318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16B9887D-3065-E842-8B46-5C2C317EE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1443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00CD2E-78DD-1242-9A49-357B03FAC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2078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1001B5-E252-324A-8A61-A3D7CD09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274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90E05C5-A32B-6849-8B1D-76312186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3380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12AAC3C-22D2-924C-9A88-92783E15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401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5E054D6-9905-6044-9AF7-618FAA50B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4650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C7C1ED4-DAB5-C74B-BAA6-34B224A9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5285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2124A02-A2A2-264F-8005-E9AF6D58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18014" y="55920317"/>
          <a:ext cx="586821" cy="5936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9D11570-0A3E-0740-8709-BCD0DA7B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8174" y="56556998"/>
          <a:ext cx="560211" cy="595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D6F866EA-F64E-8847-A588-08F36B573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18015" y="57150001"/>
          <a:ext cx="581579" cy="640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771BDD2-2BCF-A64D-8CFB-9A6425E2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7857" y="57845476"/>
          <a:ext cx="601738" cy="5736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5DFCFC5-C8D9-A84B-9B36-50943EDA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38174" y="58440159"/>
          <a:ext cx="559203" cy="6148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5E9C21CD-7E5A-AC4A-8FC7-2A77E5CE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9463" y="59086448"/>
          <a:ext cx="546503" cy="6021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93BCE60-1717-A24C-8A70-E694E7B7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7856" y="59690000"/>
          <a:ext cx="599069" cy="6324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53E0213-BD18-9548-8984-53AAEDF0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38175" y="60325000"/>
          <a:ext cx="566662" cy="6340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AFD67A17-3F58-E045-A488-0CB51CA0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020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032C281-DDA6-C045-8972-8320BCDA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655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9C551EE-115C-9948-93C4-D7ACC2266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250160"/>
          <a:ext cx="563638" cy="629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E0EF09C-DFFA-004D-876F-C7F88B64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885160"/>
          <a:ext cx="563638" cy="6148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EE962C4-4607-B04C-8772-C2C66B0D3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00000"/>
          <a:ext cx="543478" cy="33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1E7EFB0-12E5-0844-98F0-FBC53CD8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3500000"/>
          <a:ext cx="563638" cy="1260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D2378B-1FE0-6044-A0B1-E1E9BD3C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20158"/>
          <a:ext cx="543478" cy="6188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8E24F061-457C-5243-A0BE-DFE35E6D5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4100" y="64142865"/>
          <a:ext cx="543478" cy="6315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97681D3-C733-1646-93B4-F1F7EA2FD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58332" y="64767982"/>
          <a:ext cx="536021" cy="641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B35F4C9-70F3-A94A-9118-82CA9D943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78492" y="65465476"/>
          <a:ext cx="523925" cy="5777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D0DEAE3-D0FE-EF40-8897-FB516B3B1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080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58AE7CA-1192-4B45-8DA5-CB111DD77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715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6697AF25-83FD-7E4A-BE03-DB2A9D05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8383" y="67338020"/>
          <a:ext cx="609937" cy="6031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D16D22E-B3D0-A345-972C-F811AE77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7985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738A0BCD-5E1F-FA41-B4AC-C551128E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8620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59F78FF-0D0E-6F4D-AC6E-FEA01797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8491" y="69275476"/>
          <a:ext cx="521104" cy="5706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563A23CC-6E43-894E-BCCE-44EEFFA17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69910477"/>
          <a:ext cx="543480" cy="581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AF71ED3-6C68-F44B-8F7C-4013BF80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0545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BE03104C-3D3C-EE42-98D3-04C1D226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1180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3EBA1B16-E9A5-CE4F-A226-F8D8A6FB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38174" y="71815476"/>
          <a:ext cx="555962" cy="5777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5647C-F387-204B-8E03-2B05C507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2410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6AC030-404C-3249-8C50-61EA6B895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3045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A7D2B6-F1D8-0D4E-AB0E-E26BAFD31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3680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A6D632B-6C70-C44A-BBD7-0C811DEEB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4315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150741F-AB04-2448-ADAE-3252612D3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58332" y="74970317"/>
          <a:ext cx="536021" cy="5886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91F96973-DB44-684A-871A-E1170D56E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9462" y="75596448"/>
          <a:ext cx="548721" cy="6013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63A0900-C0F9-7547-93E0-455D4A9A8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58332" y="76203225"/>
          <a:ext cx="543479" cy="6486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1E8D1E5-FC70-E24F-A2A4-0E52E6691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98650" y="76855159"/>
          <a:ext cx="495704" cy="6105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249BE1C-4BE4-3E46-AF3A-8C7BD0AC5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58331" y="77490157"/>
          <a:ext cx="546101" cy="6180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4C9B43A-9ECA-B54A-B92F-ABCC12C5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493" y="78125158"/>
          <a:ext cx="523320" cy="6158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FD2756F-400B-F940-9192-F9B08306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8780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E47AF7E-53CB-164E-9FF9-FCA531AB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9415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D26B953-2E84-C44C-8236-87A3A9C1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58333" y="80050316"/>
          <a:ext cx="541262" cy="5904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6D09A7-0DC6-E14C-A7EF-A4535FCF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38174" y="80685317"/>
          <a:ext cx="556179" cy="596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A2E8AC94-E53C-DC4C-8C53-D7B384419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13001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49D04E29-6C87-654F-BC52-6939C70C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193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E7EE5815-F3B0-0D47-9EC0-41E154EF8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2570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B4B13FC-B4BB-6F49-802A-757B9E7A1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320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C1EE6D-508E-E94B-B066-8884CEB5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3832874"/>
          <a:ext cx="518079" cy="624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DFA2D10-B6E2-0A42-AC11-AB9860BC6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4467874"/>
          <a:ext cx="518079" cy="6249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ACA0D3F1-B904-5840-B870-97B9C814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58332" y="85087983"/>
          <a:ext cx="538239" cy="642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79465E6-120C-E046-B098-560D63EE7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57854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9A53711-B479-F84C-AA1D-E5DA45A9C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6420475"/>
          <a:ext cx="500945" cy="568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2F7A012-5039-3B4F-B1C7-924E20C3C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035317"/>
          <a:ext cx="504418" cy="600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A193304-1882-4648-B2F1-DF316E670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670317"/>
          <a:ext cx="504418" cy="592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DC13B02-F84D-BD41-A9BC-31B2A5353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78491" y="88305318"/>
          <a:ext cx="515863" cy="5945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7BF65EA-E7B9-034D-A7E1-127919E98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651" y="88960475"/>
          <a:ext cx="495696" cy="5777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CB6F6EA-7105-7045-9054-359B6579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18809" y="89575317"/>
          <a:ext cx="480787" cy="5956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AF19ABF-0359-BB41-9206-A34823CD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18810" y="90189127"/>
          <a:ext cx="481793" cy="6120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75D3FE1E-5DC5-7D44-9AB6-CCBBC380E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F0F40FB-33AA-2641-B3DB-DD3D1A24B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E342645-3A9B-BC49-AC43-EFF67D5F7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42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72AF7A5E-8394-BF46-8585-04FDFD720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522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A83A75-B95C-8E4F-A563-50038C1FE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623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2B6D8D0-52FB-554D-949B-3C9082EDF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254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9490F6EA-95B3-D641-B169-0B9FF1608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63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F7B9FCE-FC69-1847-B497-F2FB3A4F0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0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CD17675-AE20-AD45-B41D-47701EFAE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39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A063B6-2142-FB4C-8F49-36B9FBD423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941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6EC16AB-BDDB-F147-823D-737581BF2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3190000"/>
          <a:ext cx="606241" cy="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11DADF9A-6DC4-AB41-8D81-356C8DEBE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191743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7A37633-4805-7940-B6CA-355BC687D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826992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CD37DD2-CDB6-A945-AD33-61B6F9108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4485400"/>
          <a:ext cx="6189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A739CFF8-0A82-1C47-94BD-703014795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097490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F728022-D8C0-B649-AC12-75FDFCB8B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732739"/>
          <a:ext cx="6189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226EDA4-BD3C-4348-B5C5-7FC01B922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058" y="126377700"/>
          <a:ext cx="3941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9A2279-B83F-E54A-ABD1-1DAEED84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815" y="1270508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40CD219-4617-014B-B009-8D0555DA4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7635000"/>
          <a:ext cx="606241" cy="2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FAB76C8-DF4A-4D42-8DAD-DD8DA268A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276389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5F4C845-622A-2647-AAD5-C23F64AB8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8270000"/>
          <a:ext cx="606241" cy="3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364CBB6-E5CB-3847-8061-ED34DF6807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1" y="1282954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58DEEF09-1C26-0247-B154-4F7BB48DF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289097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CA5316AF-37E7-3245-9A21-E5069606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9552700"/>
          <a:ext cx="6189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60C7A5E8-837E-3845-BDE7-8288133A8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301959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4E0109E-C731-2746-BF0A-34BE997A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08184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B9579FA8-26CF-E942-BA10-4223EAF7A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1445000"/>
          <a:ext cx="606241" cy="7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D20DFFE0-32E0-4F43-BA77-1EA7D48F8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14539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A0A0AD47-742E-C448-B116-271BBF7BF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080000"/>
          <a:ext cx="606241" cy="8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6F2A5F37-FFCF-894F-AF9E-2F94B90C2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0894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759A918B-2874-6444-B0E7-3EDCF0BA1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715000"/>
          <a:ext cx="606241" cy="10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A55B89A-9050-2543-BCEF-1C8FA197C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7264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CBF3EE4-D808-6A47-BAE8-EC4AF6E3B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350000"/>
          <a:ext cx="606241" cy="1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A0A0F54-09F8-8D48-8B87-409A3266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3619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893086E-C86C-1B4A-873F-99CF62764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985000"/>
          <a:ext cx="606241" cy="11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891F7017-236D-AD42-A1DE-22B5793F3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9974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306D7324-FBD6-4044-B6C7-5A5046E0F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4620000"/>
          <a:ext cx="430750" cy="8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3641CDF-5BF4-BF4A-9E70-3922B1679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1" y="1346580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9B0D6DF-7061-0745-BE1F-71BD533C0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353058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A604205B-F4B2-D547-A51E-13190A413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89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63E58944-BFEF-5846-A741-3E57634C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6550400"/>
          <a:ext cx="6196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28A5E32B-E286-C64F-A515-2D0AA9CB55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16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60E88AD1-9A1C-E54B-A966-D463AA4DE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79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46180BD8-73B7-204A-B67A-C62E109FB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843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60BA370-D4AC-004A-8890-F83F24A0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06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8DC883A-51ED-5C46-9278-D73070B58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70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9BDA57C6-2732-6A46-8DB6-B748B57C2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033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5F337EE-6BB9-F340-89CD-1F06077ED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10080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3F5DAE2D-AE2B-E84B-926A-CC4FA4F4F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160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C325328-F9D9-A84B-AFA6-7C130E40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24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CB911CBE-2935-3444-8C61-9C3F3105A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87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68AAD34D-785F-A24D-8D75-BA4AA98FE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351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36F57A8D-5B86-0147-8036-5FA6143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14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02AB232-F18D-AD41-8CEC-670D947FD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78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7E967E29-8F0D-7841-A676-CCBD7EA59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541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A7728EF2-EC35-9343-9F5D-2BE58711B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05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E1710E36-D0BB-5248-9D4A-ED53F4A5A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68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76880D00-5154-BD4E-AFFA-A635DBDF0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732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5912DA4-477E-9F4F-B5D5-D1F4948E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7955000"/>
          <a:ext cx="5815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4A1391-1CF4-EF4C-9A4C-9A8F805B7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8590000"/>
          <a:ext cx="593540" cy="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66C9F7F1-7549-7749-A03D-F5A7EE9C6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85921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5DB13174-2210-5D48-BA88-166E22ACC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225000"/>
          <a:ext cx="593540" cy="2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19336FD5-BED6-3D4C-B5E5-5D1B48A80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2292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783B5A2-D65F-E745-BF8C-2ACE88AAA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860000"/>
          <a:ext cx="593540" cy="5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C6667AF-686B-3F4F-A93F-B8E52376F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8674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60EC390-D7B9-404D-A56C-5855D6B5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0495000"/>
          <a:ext cx="593540" cy="7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F5F8342F-79AA-7348-BDB0-7820BFA3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05045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CEC909DB-9315-F34F-994B-EFE30AC8D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130000"/>
          <a:ext cx="593540" cy="9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63E9937C-9567-FC4F-BDFE-F8B899164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11416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DCE2B91F-DAD1-DA4D-8D60-3873E0390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765000"/>
          <a:ext cx="593540" cy="11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CE1D2295-40EF-F543-8D3E-4F4BC572F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17650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6DB10195-72D6-CF4D-9A2C-21E777270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24021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4CE791E-898F-974D-B183-E3A2FA7D15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0392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F17BCCA5-F520-764B-A2B8-8EA213A1C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6763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20DC965-7DC8-D545-B233-C06CACC95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3134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AF75BDB-A702-BC43-B5D5-15AFCF4B9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9505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931027DD-B71D-C84E-B73C-357254AB6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55877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B75FEB3E-38AF-F842-9B29-9BF0C5909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621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AB04ED78-810B-FC4A-A7CD-DBB206247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68704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B3EECBD-F9BB-B042-9DA7-1FE14BB5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748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F4C0E3F0-8693-2640-95B0-92F739DF2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115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F1CB66B8-DF67-E645-8BFE-34FC05ED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750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242DE5CB-A478-AF44-A0D6-E17D9C467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9385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4FDBE74-4813-B247-B8C0-C36678BDF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02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270BAFF9-FA09-5A45-A4F1-7DFB3F0E3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65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EB179FF-1AD0-D44A-A7BE-081F161D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29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AA811B97-3AC0-D844-B832-E9E35B96BE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92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0A19ED5-14C6-D747-9DD3-97F3C5DE75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256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77F8AF29-DBD8-5D46-9110-C461AA287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2077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A90E7F29-1195-3141-A1DC-1E100E0F4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83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F7A99B84-783B-D746-A521-F7CE0CEB8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446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49AF8F25-B755-2943-B02A-91672788F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182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7EAB673C-564C-A447-A074-8CEFE794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283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A605994D-5BB9-1E4C-B0FD-7932704FA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385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4095AC4A-CC15-B443-820F-7F9C57D2F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48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00A7DB3-F9F9-A249-B475-181999081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58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29A50DFD-FF85-4E47-8FEC-646FEDC8AA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690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9612CAF2-79D7-724C-A4CE-119026756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29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B70576A-7C5C-7845-8415-74F0544F6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67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8BB35EF1-8935-104B-99EB-D07F32EE0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969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27A4E723-D858-5146-8FFC-1B9CB16BF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071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E2A71BEA-311B-F44C-8610-7F6A193783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172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E12A156-F075-1F47-8F45-C01693E0C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274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FD1D2023-7221-B44F-82FB-90EE618FA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375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66CDEF8-2C91-6F46-95F6-A34760750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477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11F1502-BCFC-3544-9AFF-F5293C72C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579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0C6FC72-B4D2-F442-BA56-070E5DDD2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680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D49A3436-118E-C64F-8B00-7E4842D4E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75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79AA996D-F767-E548-A8B5-FF267DF2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5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7A1366D4-D9FA-BB44-8745-56369D8BD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96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EECA4A5-975B-1E47-92F9-A0A8A98D8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934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4FAC1E07-144F-A04E-87F1-CA8FB9BC2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04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3E0B0AF4-5888-A54E-B70B-1D35461E5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5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7136FD14-1B28-F648-AFB7-9F9F722257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88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4620612F-CABF-C345-A4C9-A372223E0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290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2FEC4DA2-C3CD-A741-A3A7-5057503F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391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CEA600D-BD86-CC44-ADD0-E3427C9CC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430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318C867-C65A-844B-A29B-CF27409B1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53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FA330132-B19D-EE47-A368-65C2A032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696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28358C0F-4A0A-1F49-9FE2-3D757A630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798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55D1220-A3CD-8C4D-A078-FA38EA663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899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14C3C5EB-EF48-B747-B399-CEB8F3E04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001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71CB8D68-93B3-3148-8C42-6D97610A8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103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3430D74-99B8-AB43-AF64-D78543DE9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268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B86C375E-EA5C-2C4D-9EC4-DA60914EF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80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987E62C-595B-1340-947D-2CD5CC81D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14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FAC439F4-AA70-DF4B-B2F6-C20CF478B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0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77BD4CC2-8324-384C-8D04-6BA0043F4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7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FA3913B-3A72-B946-87B6-00D309F1C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3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AAF87D9-2957-404F-BF3E-2D66AA342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9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96A0488-BE4D-2A4C-8397-38C809CEC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461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A41D365-EDF2-0D45-A820-B64C7AAD8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2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71F81364-F4BA-9341-A572-B58745D46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8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949B6F60-37A4-474A-9E20-E77E14738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5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68119A4-8A1F-1448-871F-24D98E29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715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E38C1A0-12DD-5342-B24F-97E26D69B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978154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F648B5FA-B521-AF41-8669-D8ABE3C71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84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16CD87B4-0EEB-C941-9727-D1CEA938E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906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89FB54FC-E22A-EF4F-AE45-C71FC4951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996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5D23E7-FD0B-9348-BBB7-247699CE6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342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9BE81273-B438-7A47-BE6C-389C512FC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9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F8D23388-9732-654A-BF3A-B93B7E11A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16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F62EA039-04E5-5442-BA4A-756FDA990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2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E26E7F9-A3AC-BE44-9AD5-93B6D0423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87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3C13738-6040-9B4D-94B0-5FA022CBB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35304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D84960B-25DD-5544-95FB-EE0CB1492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1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6BB37404-C960-EF46-9677-3FA1586A6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7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2B2E1707-9E21-A34C-A530-770B3009B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054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2B0AEDF3-C8CF-174B-8DF1-864405AA8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0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283B071-CC04-C146-B666-D8405AF36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6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F469FCD9-6029-864A-982E-29CA9BFA2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327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A3ACB7A7-AE82-AF43-A77E-82F149BF6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9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5824F740-FD36-4542-A32A-BAB347BCE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85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4652D856-69BD-6B41-9857-52125A45B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79F46E4-6325-0B4B-93EC-25D017177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8692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781FD6BD-73CD-7847-A4C2-B29C14EC66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04915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5741472-CCBA-E04E-A172-3DE22E8C4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1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D9AFFA4-765F-1D44-98BB-6D39DF44F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7727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9CEFD50-FC64-DE49-9EF6-7A7F5CD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23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1A0A484-EF8D-1D40-96FE-E885BACE9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0681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8526CA0F-4556-1B4F-A2E6-6B4A88A16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6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5F3F7693-E803-3243-8573-B078BA07D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3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4A07E7F8-FC25-5F42-8E1F-B3C2C218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9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AE9C9EE-486A-B744-9A89-28EBB924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557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7B396978-7977-1643-9D8F-0A3A0550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205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461277E-B670-294E-A1DB-DA621088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84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6F7207E-8DB4-F24F-844B-D6616973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747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A80BC1E-35A5-0A4C-9FF6-1E4E9327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110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CF7D9AEE-7070-414D-B1D2-7ACB1223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74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2885B12-FD1A-C941-A7CB-52D67BF4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1938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2E1A7C5-1EE5-344B-A025-E0CCA2059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015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FE04435-83B0-F242-9067-8AD77716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65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C1F923D-74AD-9B49-9626-13AAE77D2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28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FB559144-B1B9-2E43-85D1-61CC450F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920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F92E62F3-C559-DB41-B70B-EF1329D5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255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AC8E2267-3832-274E-96FA-3F27FC367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1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319F34A9-FA3D-624D-8A38-DC24FCBCF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7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2443ED41-B48A-DC41-A2E8-DF185EAA5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63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3500E5F9-1A41-AF42-8F03-968C8B7E3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0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E2DACA58-0910-2E49-9C2A-185414F8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6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229BB42D-7E2E-434D-91FD-CF86BCB2B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82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7CEC59BF-6D63-F24E-908F-2BF09680A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89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88531BF-5374-7949-B091-7791E3AF7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95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C1A7E772-2729-DF48-9DFF-1019753B1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FEFFBEE3-068A-514A-A1D2-BBEA32305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8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460D319D-A358-4149-BD05-5D765D593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BF28E574-F578-1C49-853D-4543486DC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C85F912-6618-FF48-8770-DDD8003D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7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52046A6-B684-C843-AEC3-A4CBF1221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A307A145-E65F-9949-8D91-B308CF73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9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0925769-2DFC-4F47-87C9-7AC20D311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6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18418F6-E92F-434D-8BC1-9817DA0EE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2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C5C9FAC0-DC9D-BC4B-98D6-252878794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8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C8FC5AE5-1ED6-4B4F-A542-281DEB0A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65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9924192-ED9A-364F-9955-F7C73233E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1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63C449C0-207B-C348-B72C-1772FDFA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8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352324FB-C65C-B345-807C-EB71FB266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0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756DFDA6-390A-744E-9A3F-B17A178E5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7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F515D85F-9D60-4C40-A35A-8C51CA50F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03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3C5580C-F372-9B48-BF2D-C7DEFDB21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809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5FB8AB7-0972-134F-9D10-4B2CA5B83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704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16B194A1-050D-F740-96E8-5CD05B552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8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71C5D04-A6C6-7346-BFDC-599D73C7D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35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F60A69EF-B426-B240-AE7F-A260E0697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41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FC225A5-6E6B-6F4B-8C2D-7791E2E03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48231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D13B04F4-5864-464A-9DC2-BF970F25C6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54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316CD687-4245-A647-A4E2-EFF34F24F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0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8D937519-57E8-3446-BD7A-3DDBF2472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6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F2F09A2A-63DB-C540-A102-F1ED15305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3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7B57C40B-C7B6-1248-A200-2A66ADF43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9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9CDE580-DAC1-8A41-97C2-62FB3F292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85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C6BDDDE1-7107-8741-8EA0-8F0AF2F0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2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B6DC4E23-E8B1-6A44-983B-C09C53CAE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8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EB30381B-F8EF-7646-953B-E2C0FCB8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05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DE2AEA3-056F-3F4A-9B5A-C66A890C8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1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6B62B3D8-B5B3-2E4C-96BB-4C1FA2ADE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7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9302D0D2-677A-6247-989F-061D12AAC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24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57B9292A-E95B-8043-B6D5-A39BE3C3C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0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F8ABA9F1-1E0A-7443-A0F3-232D3560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6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DB143CB4-62B0-8445-B4A9-45A28198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3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7B31F5BC-22EA-4B49-8851-2E445BDD8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9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B4AC4BE3-B712-394B-852D-00A6A7A68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55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602E01E-70AC-1842-A4BD-0C45EA0BB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2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57F03A1B-B407-C34A-A752-3C60909B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8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4688BFC3-FC2C-4D46-86EA-61963319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74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9209FF7-C828-D24A-93DA-E52EF2A28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1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7C0D1B67-376C-7347-8419-C6FDE582F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7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9059BE03-E7B1-754D-A628-AE0FB4E98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93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EBA2E5BE-58AC-844A-A599-F0C2A94E2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0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AB6C5CA-68E7-C242-A61B-789AF8FD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6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1481AA3B-4021-634E-BD77-DD55D4670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2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E2479361-12B6-3D47-AA3E-01F999D31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9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AC4F740C-32BA-9046-9B5F-4E2DA0FD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25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62873E6-C7A9-ED49-A046-E4C6D58AC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2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A30E2E0-2272-074B-BC5C-2339229B0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8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30AA9EC6-F3C4-4F4E-BC42-315A80138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44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49D0C824-B38B-2F44-A644-FF1C94A45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1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1C86217-E300-A94D-AA3D-45BD05011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7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7FE6E0F-D9FD-3C48-88FB-11F8E4022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63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1D3AB250-D6EB-E946-998A-BCF8DCA2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76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38090E01-23AE-8F40-AEC4-BBD3D7826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84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7E947FC-8BB9-3A42-9B7C-C61224FD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6227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E903E048-F7F7-FD48-A82E-52712E8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70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298E4D46-B3BE-0141-95A5-2B041348A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08292700"/>
          <a:ext cx="69919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F2F14894-761B-AD4A-9A34-056AB39A3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003300" y="208953100"/>
          <a:ext cx="4572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89F21097-614C-544C-81D1-E69FA4886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90600" y="209613500"/>
          <a:ext cx="457200" cy="5715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98BDAA0B-F915-9346-921A-A2D331EB2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99059" y="210222722"/>
          <a:ext cx="680549" cy="601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EB89E6EB-0E74-B048-8269-BCE68A8C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99650" y="210845150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6CB425B-659B-4446-931E-74BF052B6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88585" y="211481658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941748C6-36DA-6A4E-9A9C-566055E23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024802" y="212108845"/>
          <a:ext cx="528120" cy="625328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3FACB5E2-55AC-1B49-998F-9FB271A9F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88588" y="212757928"/>
          <a:ext cx="528120" cy="6050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3034889-ACC8-AE41-AB87-79D1FA59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87079" y="213397722"/>
          <a:ext cx="553267" cy="6015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3DE73A5B-919F-C942-AA38-B384B2A20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031288" y="214032722"/>
          <a:ext cx="496482" cy="6026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AEEC3E5-0C76-EA40-8E64-271BC31F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53394D7B-BC68-5540-BC8D-31A5EF4F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062523" y="215289417"/>
          <a:ext cx="502971" cy="6164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D12A6F53-B0D4-8748-9F62-09AA21B4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B99A970-772A-1244-92E6-C8E72B3D7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76014" y="216560513"/>
          <a:ext cx="541950" cy="603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A3D65C2-13CD-1648-9010-4DC254EFF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049950" y="217188615"/>
          <a:ext cx="440100" cy="6178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7C14EB4B-7109-734E-8692-B337D4C2C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4209" y="217830148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C9606745-00C2-1845-AD13-397AC8305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5718" y="218466656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43457BA-3919-584C-8F54-19B652692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29" y="219100147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A957F250-842E-494D-8579-46845EB02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30" y="220370149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5026C26F-3BBF-FF44-B2A5-98C8E29EE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150541" y="220992574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7EEECA96-6DC5-7C43-B033-B2B348D5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075097" y="221637105"/>
          <a:ext cx="510538" cy="6186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95D6C46-35A2-5540-87AF-9A3B884B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37376" y="222271285"/>
          <a:ext cx="548876" cy="6189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9F08C4C-487B-344A-A575-B2FE7336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26314" y="222932941"/>
          <a:ext cx="548876" cy="5808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CF142F81-3445-D84F-B857-D3F3E41FE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BBD383E9-7AE3-4E4D-946E-113B79F1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FBB61C0A-4221-6842-BED6-45A045155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49357" y="224827723"/>
          <a:ext cx="590990" cy="5914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DE8438C-51EB-F548-917C-7670CEB4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09276" y="225462723"/>
          <a:ext cx="658356" cy="6019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58D7F736-B78B-FF45-A73C-79DE82ABB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024802" y="226094217"/>
          <a:ext cx="553267" cy="5966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76CEE0E5-E11B-9344-BEF1-888044A24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99061" y="226717885"/>
          <a:ext cx="672513" cy="6165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AAB62905-0E8B-4844-9408-9367CDBD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23617" y="227355150"/>
          <a:ext cx="753222" cy="614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129390</xdr:colOff>
      <xdr:row>364</xdr:row>
      <xdr:rowOff>26481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45A89EEB-B1BB-8A4A-846C-95E27C1A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13144" y="227976820"/>
          <a:ext cx="676746" cy="84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104995</xdr:colOff>
      <xdr:row>364</xdr:row>
      <xdr:rowOff>85634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2A65E4D5-4395-2841-846B-7E0A0914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77523" y="228613330"/>
          <a:ext cx="587972" cy="732704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18324016-38D5-8D42-9D9D-4391989B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19491" y="229260150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7B52C912-423D-0043-BC67-B4F3C6B9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1000" y="229909233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843D4C9D-0877-384E-80EB-8768C6E7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2509" y="230533168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9DDED0FE-E88B-7043-A42B-46753F8D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5264" y="231177722"/>
          <a:ext cx="710230" cy="599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72275A6-A346-E046-B1E8-A84CBFE1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21788" y="231800147"/>
          <a:ext cx="642071" cy="6151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A552FF36-0680-054A-9F7B-841F9935C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49358" y="232422572"/>
          <a:ext cx="601679" cy="6280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B946568F-9318-A94D-ADFB-BA895947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99060" y="233073113"/>
          <a:ext cx="703064" cy="6109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92417</xdr:colOff>
      <xdr:row>372</xdr:row>
      <xdr:rowOff>55315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846E09E9-D2CB-2449-8A25-6163369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1927" y="233704193"/>
          <a:ext cx="590990" cy="691522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2</xdr:col>
      <xdr:colOff>94310</xdr:colOff>
      <xdr:row>373</xdr:row>
      <xdr:rowOff>90730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96557B72-D4B5-BB4A-AEC1-33A725CB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3820" y="234347576"/>
          <a:ext cx="590990" cy="718554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114586</xdr:colOff>
      <xdr:row>374</xdr:row>
      <xdr:rowOff>159634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9F3B062A-138F-AA48-856D-53181368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5564" y="234978537"/>
          <a:ext cx="729522" cy="79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2</xdr:col>
      <xdr:colOff>110020</xdr:colOff>
      <xdr:row>375</xdr:row>
      <xdr:rowOff>141427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1AED6A05-F888-9042-B88D-85A037F94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0998" y="235623241"/>
          <a:ext cx="729522" cy="763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2</xdr:col>
      <xdr:colOff>59219</xdr:colOff>
      <xdr:row>376</xdr:row>
      <xdr:rowOff>104323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FF2C106E-DD38-A647-AA47-CD452320E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9700" y="236262018"/>
          <a:ext cx="640019" cy="722705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64AD01CD-B47E-5346-AEA3-D6BA81978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89403" y="236906722"/>
          <a:ext cx="640019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82D30ED9-A7C9-7047-83F5-D0F447C69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34775" y="237518539"/>
          <a:ext cx="722115" cy="6117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E0B26D93-6DAB-7D4E-B728-A644CD87E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25553" y="238167809"/>
          <a:ext cx="629269" cy="5920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984CE5B-A288-C449-8FA6-C557D68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06237" y="238802808"/>
          <a:ext cx="727753" cy="5911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4B0BDD7F-91B5-894A-8744-4693C35A7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34775" y="239431328"/>
          <a:ext cx="684944" cy="5976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6A5AB131-954F-2046-9815-F108BADED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77585" y="240044270"/>
          <a:ext cx="684943" cy="6234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4E3EDAC2-5DA1-B049-975D-06BA1624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20393" y="240722079"/>
          <a:ext cx="599325" cy="5753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EFE4D4D-8B8B-F549-82A1-C0771A187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077363" y="241342808"/>
          <a:ext cx="495300" cy="5969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6B8C85AB-0DB0-7241-BEB3-5E3EDA55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034550" y="241977810"/>
          <a:ext cx="545814" cy="5880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366F9801-E14A-1F45-95C0-0D774FD0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020280" y="242598538"/>
          <a:ext cx="579919" cy="600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733B434D-07E5-AB42-A38B-494C56AB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006011" y="243247808"/>
          <a:ext cx="564380" cy="5880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26F2555D-F8C3-5440-8945-969FB4C4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49043" y="243862788"/>
          <a:ext cx="727753" cy="6182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C80C15C3-DB59-6E48-8053-C910ADA8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A74F2CA2-B3D0-7644-B977-D44FC8587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63202" y="245152810"/>
          <a:ext cx="482600" cy="596186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82B861-6048-7B41-8739-0EC50CD4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91741" y="245787809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21854C55-5C28-1640-A1E7-AE6F43BF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006011" y="246408537"/>
          <a:ext cx="516500" cy="6040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C7009F60-3840-8D48-AA53-DAF9A7AE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48820" y="247057810"/>
          <a:ext cx="4572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2</xdr:col>
      <xdr:colOff>69350</xdr:colOff>
      <xdr:row>394</xdr:row>
      <xdr:rowOff>44380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80E60DA4-7BAE-E04F-94CE-AC986B46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034550" y="247678539"/>
          <a:ext cx="495300" cy="676241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6A025162-9DC6-A441-AEDB-D1BBA7548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49044" y="248948539"/>
          <a:ext cx="642134" cy="6086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5A691F5C-F418-A445-97BE-A6F691488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006010" y="248313540"/>
          <a:ext cx="556517" cy="6023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D8BE04BC-EB33-BC4C-8D80-510FC15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48932" y="249597808"/>
          <a:ext cx="599327" cy="5939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7B565E8D-2373-984C-8433-3A544A5D8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63201" y="250218539"/>
          <a:ext cx="585057" cy="6101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934A0C6-746F-0345-93D9-A5CF99D3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34663" y="250853539"/>
          <a:ext cx="634430" cy="6101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F0DBEBFE-64C8-124E-A447-DF055A89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77471" y="251488539"/>
          <a:ext cx="556517" cy="6006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AE08195-CBB5-8544-BF64-DB40BA6BC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06122" y="252123540"/>
          <a:ext cx="613597" cy="6052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8C691AB3-2A7C-B94B-B145-4CA76918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06125" y="252758540"/>
          <a:ext cx="627866" cy="6100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515C6F2D-454B-0949-88D4-0B6A23DEC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06235" y="253407809"/>
          <a:ext cx="742023" cy="5947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CAADC091-472A-E844-8D7F-872179BF1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7585" y="254014269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8BEFBA77-F20B-E246-B33C-104D2E2D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3019" y="254658973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0FB892B-21B8-5D4B-A749-1B5E536E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63204" y="255312809"/>
          <a:ext cx="485170" cy="5890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2</xdr:col>
      <xdr:colOff>73488</xdr:colOff>
      <xdr:row>407</xdr:row>
      <xdr:rowOff>164019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B9E79CBF-606E-2D47-A2F2-CF7FE0149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34661" y="255947809"/>
          <a:ext cx="599327" cy="78161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F9A7F145-E2BA-274D-A8B9-2BFDFCCBB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48933" y="256554268"/>
          <a:ext cx="585056" cy="6197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2A8A0747-BB4F-2F4C-9CA3-1CD6F2C5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34662" y="257217809"/>
          <a:ext cx="627865" cy="5973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CC5DCAEF-F98D-994D-AEE5-129FEBDF7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20393" y="257824269"/>
          <a:ext cx="627865" cy="624236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13C047F0-177B-C649-AB3C-DC1B2AD4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34662" y="258487809"/>
          <a:ext cx="599327" cy="5932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7B60F1EE-F8C5-2142-9E11-000A8BCD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8636" y="259118244"/>
          <a:ext cx="575354" cy="5999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D5AAFA9B-BF4A-DC43-B544-97605C373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63201" y="259729269"/>
          <a:ext cx="556517" cy="6146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41570E25-FADF-8340-BB8A-03D137D1A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8634" y="260388242"/>
          <a:ext cx="593405" cy="6020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94B0DD5F-9A8E-C045-894A-8166625F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06122" y="261027809"/>
          <a:ext cx="646173" cy="5894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FCBE7B7F-B9E7-BA47-BF43-8B50864A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20396" y="261662809"/>
          <a:ext cx="613596" cy="59558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A22FCFCB-38BE-5A40-A6DD-ACB79D65B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34663" y="263567809"/>
          <a:ext cx="599326" cy="592191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C33096F6-B037-D940-9D56-2FCCE04BF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77472" y="264202810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B54B7224-B41A-6546-925D-9945627F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89709" y="262297808"/>
          <a:ext cx="653927" cy="5910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A2D8E2F-944D-0F46-A82C-12B85562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03766" y="262904270"/>
          <a:ext cx="630224" cy="63198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D228E610-91E5-B24D-9292-DA8D92E3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63201" y="264837808"/>
          <a:ext cx="470899" cy="5965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59A8F2A-4FEC-524D-B9B1-495800C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8635" y="265487079"/>
          <a:ext cx="470899" cy="5729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54CB6624-1099-7B47-A220-DE3E8598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77471" y="266093540"/>
          <a:ext cx="457200" cy="6008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E9A9BB2-DB90-B549-BB71-54BB5D2E9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67912" y="266704706"/>
          <a:ext cx="543388" cy="6330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FEC19144-E32E-384A-91BF-E48C070BA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91741" y="267361952"/>
          <a:ext cx="512139" cy="6060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7B034A24-9A2D-EB40-B0CC-A53BE1351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93310" y="267985839"/>
          <a:ext cx="479889" cy="6186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BA2B075D-D7AB-0B4B-9BE8-8CF5829BD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3695391"/>
          <a:ext cx="558399" cy="62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9AB1286-12D8-104C-9A54-0AD271FD7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06" y="273069602"/>
          <a:ext cx="546100" cy="616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F03B7D23-C39E-7444-8BF6-2077DADA6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657" y="272443070"/>
          <a:ext cx="546100" cy="60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6BE15CE9-AD51-3B45-9EF0-A3C172B05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3" y="270535400"/>
          <a:ext cx="575733" cy="61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552987DA-0E9A-F84E-B5AB-6554E9EB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467" y="271149233"/>
          <a:ext cx="575733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B3CA8EAE-A68F-0F4D-B870-27BE3B01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71784232"/>
          <a:ext cx="571500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403929D2-DEFA-EE4E-A110-51554AF76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967" y="269256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970EFC34-5C4B-C94E-896E-7C9D27E66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891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26FBF435-6C15-924E-8AD1-F7FC6B7B5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734" y="268626168"/>
          <a:ext cx="554566" cy="61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A06B9CA4-9C51-E444-B3DB-A5C54D48C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4336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9078EC1D-1243-DF42-AED5-12863F85F5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3" y="274971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B5D512F-4578-3441-A762-8B953684B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4" y="275615400"/>
          <a:ext cx="54601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C22DCB7E-F024-B24C-B4A8-CE8111D73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4" y="276258867"/>
          <a:ext cx="559813" cy="60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46BC6B7A-53AB-4E48-BC10-61D7C74F2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129" y="276882044"/>
          <a:ext cx="559353" cy="613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44BC6CFE-10A7-9744-8DCA-ADC73ECB0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411" y="277522608"/>
          <a:ext cx="551070" cy="609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927D60A6-C524-4544-B9E5-17B9C4037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159" y="278171964"/>
          <a:ext cx="551070" cy="59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AF31B7E-C57B-1F42-AA84-61D99EE8DE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806" y="278765000"/>
          <a:ext cx="564874" cy="636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31B59416-DC6C-C941-AF86-0E6E11637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458" y="279439757"/>
          <a:ext cx="564874" cy="61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28FC578-5206-8442-817A-D33C493929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0088010"/>
          <a:ext cx="551070" cy="598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5A019F08-6900-DD41-BC0F-AE9653D65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566" y="280697057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F325501-9624-AF44-8592-4245D54F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817" y="281332610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679CF00D-E7B7-8642-A141-0FD87680F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1953804"/>
          <a:ext cx="564874" cy="62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F7B34B72-CA24-FE42-ABEF-1DB041BD6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82600952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A7911068-330C-B64E-9290-338900C06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7" y="283236504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A1F8BCBE-E772-EF46-9375-09BAEACF9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170" y="283886966"/>
          <a:ext cx="564874" cy="619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B75CAE1-18BB-0045-A405-F27E4A108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4533010"/>
          <a:ext cx="549679" cy="590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46B7EF71-D670-984C-921A-1CDD8D07E1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5142609"/>
          <a:ext cx="549679" cy="603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37182404-CCAD-2B49-95A2-BC9C9DD53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10" y="286488808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DD47857B-938D-7547-80A7-D9DD61C89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7" y="287110556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05121142-94A8-BF46-ADDF-26522259F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746109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23679049-7D46-454F-8338-F3927D28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68" y="288319265"/>
          <a:ext cx="559674" cy="60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2E614458-166C-C048-BECD-D870B65EB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5" y="2889388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1FD0AA0-77E2-5142-BF2F-FFE6DE3D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4" y="289573805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C170A072-3705-6844-A220-8503F6017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5" y="290209357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64ABFA3D-FEDA-3B46-8FF5-AF1EB1B59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4" y="290871413"/>
          <a:ext cx="551069" cy="597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8E0FEBE9-15C4-2E45-9670-A5688DEB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91493161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4609B887-1337-214E-B420-E735EEEAE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2128713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2CFCE176-3B20-1540-83B4-093A35C1F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293383804"/>
          <a:ext cx="564874" cy="62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07C713A7-E321-C84D-916D-E8997906B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318" y="292776414"/>
          <a:ext cx="551069" cy="596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EE4EE793-7170-2E4F-9B51-AE1B51FC9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121" y="294060218"/>
          <a:ext cx="529025" cy="57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F47A13B2-F254-B544-8EBF-21D557781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869" y="294654357"/>
          <a:ext cx="559592" cy="61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7819C6FE-1297-ED44-9FA8-8E0482175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030" y="295303713"/>
          <a:ext cx="538525" cy="601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E6D78E8-A875-1F4C-876E-E6CB9EE9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778" y="295939266"/>
          <a:ext cx="549414" cy="603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82AA36CB-AEF7-2341-B140-B998768B4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6574828"/>
          <a:ext cx="551774" cy="610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A80753ED-5F06-DD4E-B9C0-BA25E33E0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75" y="297210380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FB64613-1E6F-DF42-9898-FFD20DE9E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723" y="297845932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4F4544DA-D890-4E49-9BA0-8F2FDD97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2" y="298483421"/>
          <a:ext cx="564147" cy="60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C55B8D6-3E67-AC49-B4A6-A96EEDD1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48" y="299103716"/>
          <a:ext cx="564147" cy="61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5B58A139-6712-6943-9764-30AFCA17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942" y="299749410"/>
          <a:ext cx="549141" cy="604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CBF638C0-853D-224D-A1B0-E08011E3D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31" y="300405133"/>
          <a:ext cx="545943" cy="587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F6A101D1-E2E6-EB49-914A-983069587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237" y="301021418"/>
          <a:ext cx="545943" cy="600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18713A6E-C100-174E-9A82-18F9BD9F1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642" y="301679143"/>
          <a:ext cx="545943" cy="57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0ABF19B-F8BC-0049-87B5-18D57F890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272700"/>
          <a:ext cx="576534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8E5DC267-69AC-1642-8130-73D5FF711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920400"/>
          <a:ext cx="558799" cy="611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E61C6349-1EE8-4348-9518-110BB8BA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3542700"/>
          <a:ext cx="558799" cy="624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799777C0-B788-BB4E-A02A-1B84356B3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6093340"/>
          <a:ext cx="558799" cy="61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29570D10-658C-9649-BE5D-E121A2E0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190400"/>
          <a:ext cx="571500" cy="6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41CBBB47-0050-3D4B-88BD-4DFACE126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812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0E961AB-BA94-AD43-A1B8-64B42141F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5447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86619559-9F5E-184F-84B8-FA8E3920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199" y="306741686"/>
          <a:ext cx="550151" cy="598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11338659-0C7D-CA4E-A624-647573B0C9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363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18A1EB0-15CC-3644-AC27-6A170C6A6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998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7B06CE9-F87D-2946-84AD-51497EFDC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8622700"/>
          <a:ext cx="558800" cy="626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EC004CE0-B5DC-8345-876C-2F3AA70A1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9270400"/>
          <a:ext cx="558800" cy="61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8DE7A26-AF69-D84C-9984-48115F3A1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16" y="309905400"/>
          <a:ext cx="565183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92BF9EDC-FBE8-7044-ACFF-75407DF76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1055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B6AF70E-03DD-E64E-9755-BA4402887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175400"/>
          <a:ext cx="558800" cy="60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5179796-850A-1B45-AB98-B0A4CF9B7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82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F7275D3-D675-EE4B-BC13-514332F09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2432700"/>
          <a:ext cx="571500" cy="622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757E65BA-78FD-EC4E-9292-7FF558506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309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769C97DF-95B9-2044-93F5-43AF3914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1" y="313715400"/>
          <a:ext cx="533400" cy="611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E78F2E87-0A19-1242-900D-878AA4B3E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436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8B2E816-8B3D-2745-BA34-882DFEFF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4985401"/>
          <a:ext cx="55401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10712177-B03E-8642-A247-8C977BDDA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0" y="316255401"/>
          <a:ext cx="558800" cy="615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2C9AE169-4274-2641-936C-112437A5D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5607701"/>
          <a:ext cx="554015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85AF941-ECB3-404B-BCD1-9A671AD3D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689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5DD7AC9-0C45-664D-B92B-59D2324F1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7525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487F3DD-308E-CF41-8E02-1E60F953DD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16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98215D5E-B1ED-9746-A468-D9B8C693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808101"/>
          <a:ext cx="528873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B1BDFE1-D974-4142-8699-29009DC73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9434630"/>
          <a:ext cx="533400" cy="60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51628235-45C4-AD48-BECF-1B195DDD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060319"/>
          <a:ext cx="546100" cy="610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727BF7C8-267C-BF47-B876-615E9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687064"/>
          <a:ext cx="546100" cy="6229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7477FA97-D8D5-E348-88AF-477EF0D6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90600" y="32133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452B48AD-0BF3-414A-B8CB-41347FBD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77900" y="32197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5FCBEF5-9FA1-F041-9538-CE0FEF5B6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2592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1AF68151-D33B-DF41-B2BC-EFC01192B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875400"/>
          <a:ext cx="533400" cy="6156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2CC11A7-DEC6-A246-BBD8-EF7830C8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227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C933F11E-1D26-D546-A049-E9D80BDB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77900" y="324523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B05B3-24D0-5F4B-9931-FC961B29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25158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089C9EDD-83A2-F444-8367-B4FC739BC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5780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24D80C3-ACA2-3A4F-9C96-35472C5C2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6415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F0251F09-4925-5C43-BB00-97D9DFE09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7037700"/>
          <a:ext cx="520700" cy="6200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20C27C3-EBFA-E340-9620-A48781A6F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2768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D19202BB-EED8-6F4C-BCC3-3E1D499F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90600" y="32832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1CB7B557-A024-4044-AF64-37685B12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77900" y="328942699"/>
          <a:ext cx="546100" cy="6265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F762FE5A-5C5A-8E44-915F-22B921FE5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1B01F3F3-D9E0-FB48-98F4-DBF128FFA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73" totalsRowShown="0" headerRowDxfId="85" dataDxfId="83" headerRowBorderDxfId="84" tableBorderDxfId="82">
  <autoFilter ref="A2:AB573" xr:uid="{2C3F7A77-AA9A-9049-9BD3-D03FDDAB2B95}"/>
  <tableColumns count="28">
    <tableColumn id="28" xr3:uid="{0CDE7E80-246F-9642-A518-1282133B0DD5}" name="Code" dataDxfId="81"/>
    <tableColumn id="1" xr3:uid="{2C453DBF-7AB3-4C4E-AB99-D0695F989E26}" name="Foto" dataDxfId="80"/>
    <tableColumn id="3" xr3:uid="{F2B89EA9-E152-AC45-BAD1-18B8A1A78055}" name="Type" dataDxfId="79"/>
    <tableColumn id="4" xr3:uid="{E079105E-5F52-DC43-8691-683EFDF2D6A8}" name="Category" dataDxfId="78"/>
    <tableColumn id="5" xr3:uid="{DC8749DD-8D68-5641-B45F-3231107C111B}" name="Title" dataDxfId="77"/>
    <tableColumn id="6" xr3:uid="{5ACC1848-DB9A-1D4E-8959-7ACE34F9684E}" name="Description" dataDxfId="76"/>
    <tableColumn id="7" xr3:uid="{64C559F8-872F-9C40-926B-1FBAD12F046B}" name="Brand" dataDxfId="75"/>
    <tableColumn id="8" xr3:uid="{38BDB79F-162F-8E42-A3E3-7BC4CC6214BA}" name="Keywords" dataDxfId="74"/>
    <tableColumn id="9" xr3:uid="{93F24BFE-0E66-2248-AFAD-390AE8F9462D}" name="Unit" dataDxfId="73"/>
    <tableColumn id="10" xr3:uid="{BB3463D4-12F6-0942-B6F7-362663D538D3}" name="Unit Tag" dataDxfId="72"/>
    <tableColumn id="11" xr3:uid="{E575CDEE-BACD-6F40-91ED-477FCADB9CF1}" name="Picture" dataDxfId="71"/>
    <tableColumn id="12" xr3:uid="{AC24821D-9AD1-3A46-A2DD-6430B612E786}" name="Media" dataDxfId="70"/>
    <tableColumn id="13" xr3:uid="{99FED3F8-23A2-7D44-A402-D8E46215D411}" name="Pricing 1" dataDxfId="69">
      <calculatedColumnFormula>Z3</calculatedColumnFormula>
    </tableColumn>
    <tableColumn id="14" xr3:uid="{50706C28-2D0E-4641-80F1-EE2C5B8F7125}" name="Pricing Ref 1" dataDxfId="68"/>
    <tableColumn id="15" xr3:uid="{A92ECA4D-AC2B-A744-AA0A-A77850574C37}" name="Entradas" dataDxfId="67"/>
    <tableColumn id="16" xr3:uid="{616B21E5-25FD-B94F-97F9-58B8EDC40DE6}" name="Salidas" dataDxfId="66">
      <calculatedColumnFormula>SUMIFS(VENTAS[Cantidad],VENTAS[Code],INVENTARIO[[#This Row],[Code]])</calculatedColumnFormula>
    </tableColumn>
    <tableColumn id="17" xr3:uid="{9D7AB1D3-B97D-A245-B71B-95057FAAC447}" name="Stock Actual" dataDxfId="65">
      <calculatedColumnFormula>INVENTARIO[[#This Row],[Entradas]]-INVENTARIO[[#This Row],[Salidas]]</calculatedColumnFormula>
    </tableColumn>
    <tableColumn id="18" xr3:uid="{C19FC3A5-7F68-BD46-AB51-847A5CF1C420}" name="Costo Unitario (MXN)" dataDxfId="64"/>
    <tableColumn id="19" xr3:uid="{AA7C9989-9B9A-DE41-84B3-E777B0CFFC80}" name="USD -&gt; MXN" dataDxfId="63"/>
    <tableColumn id="20" xr3:uid="{47CEAB57-BA58-3A4E-8836-7547C0A8670B}" name="Costo Unitario (USD)" dataDxfId="62">
      <calculatedColumnFormula>R3/S3</calculatedColumnFormula>
    </tableColumn>
    <tableColumn id="21" xr3:uid="{6044B009-325A-1E48-996D-3795B08AD37D}" name="Peso (g)" dataDxfId="61"/>
    <tableColumn id="22" xr3:uid="{3FE36986-70B1-7045-B79B-1F306E510CCC}" name="Precio Envío Kilogramo (USD)" dataDxfId="60"/>
    <tableColumn id="23" xr3:uid="{8E0BCE09-A215-4E49-9ADF-CC46A3A57580}" name="Costo Envío (USD)" dataDxfId="59">
      <calculatedColumnFormula>U3*V3/1000</calculatedColumnFormula>
    </tableColumn>
    <tableColumn id="24" xr3:uid="{E0BD5240-C369-CD49-B503-D3EF4D94A89D}" name="Costo Total (USD)" dataDxfId="58">
      <calculatedColumnFormula>T3+W3</calculatedColumnFormula>
    </tableColumn>
    <tableColumn id="25" xr3:uid="{D2FD5BA1-0777-4446-96AC-0A15858284E3}" name="Precio Venta Ideal" dataDxfId="57">
      <calculatedColumnFormula>T3*1.5+W3</calculatedColumnFormula>
    </tableColumn>
    <tableColumn id="26" xr3:uid="{0CF8E044-9EA3-C143-9605-5C9780CD5463}" name="Precio Venta Final" dataDxfId="56">
      <calculatedColumnFormula>ROUNDUP(Y3,0)</calculatedColumnFormula>
    </tableColumn>
    <tableColumn id="27" xr3:uid="{BC945D69-9F4B-7A40-8582-5050E162AF5D}" name="Ganancia" dataDxfId="55">
      <calculatedColumnFormula>Z3-T3-W3</calculatedColumnFormula>
    </tableColumn>
    <tableColumn id="2" xr3:uid="{C756BB23-1EDA-C348-A3F9-8A96A71F7019}" name="Column1" dataDxfId="54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Q301" totalsRowShown="0" headerRowDxfId="53">
  <autoFilter ref="A2:Q301" xr:uid="{E74EA521-20AF-4144-BFD6-B4CAB243FD5C}"/>
  <tableColumns count="17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52">
      <calculatedColumnFormula>IFERROR(VLOOKUP(VENTAS[[#This Row],[Code]],INVENTARIO[],5,FALSE),"-")</calculatedColumnFormula>
    </tableColumn>
    <tableColumn id="5" xr3:uid="{2D8E74F0-BFC9-3345-9C72-753D75E3B370}" name="Cantidad" dataDxfId="51"/>
    <tableColumn id="6" xr3:uid="{36BE525D-D788-A445-9780-12D5093CE733}" name="Precio Venta" dataDxfId="50"/>
    <tableColumn id="7" xr3:uid="{8DAE9700-3722-EE49-8126-9BBFB9E8BC1C}" name="Costo" dataDxfId="49">
      <calculatedColumnFormula>IFERROR(VLOOKUP(VENTAS[[#This Row],[Code]],INVENTARIO[],24,FALSE),"-")</calculatedColumnFormula>
    </tableColumn>
    <tableColumn id="8" xr3:uid="{0AF0F1FD-94AA-9344-8CD7-35AB106FDE9E}" name="Ganancia" dataDxfId="48">
      <calculatedColumnFormula>(VENTAS[[#This Row],[Precio Venta]]-VENTAS[[#This Row],[Costo]])*VENTAS[[#This Row],[Cantidad]]</calculatedColumnFormula>
    </tableColumn>
    <tableColumn id="17" xr3:uid="{507CF63E-2908-434A-805A-776149DA3917}" name="Arlette" dataDxfId="47"/>
    <tableColumn id="15" xr3:uid="{C3471BB6-C02F-494C-B4BB-2BB6162E168D}" name="Karla" dataDxfId="46"/>
    <tableColumn id="12" xr3:uid="{21F108C0-12F4-4D46-BB71-064A2DA4FE2B}" name="Violeta" dataDxfId="45"/>
    <tableColumn id="14" xr3:uid="{2051AA4E-E21D-7140-BB6E-E58F59B44473}" name="Yanelys" dataDxfId="44"/>
    <tableColumn id="11" xr3:uid="{772697ED-9B59-3744-B669-4FE5D5F45C29}" name="Adriana" dataDxfId="43"/>
    <tableColumn id="9" xr3:uid="{9464BF1B-7EB8-6F4C-9ED6-DCB31F5F7E27}" name="Daylin" dataDxfId="42">
      <calculatedColumnFormula>VENTAS[[#This Row],[Ganancia]]*0.1</calculatedColumnFormula>
    </tableColumn>
    <tableColumn id="13" xr3:uid="{3B61BBEA-E51A-4941-8339-33E565A1C2F0}" name="GANANCIA FINAL" dataDxfId="41">
      <calculatedColumnFormula>VENTAS[[#This Row],[Ganancia]]-VENTAS[[#This Row],[Karla]]-VENTAS[[#This Row],[Violeta]]-VENTAS[[#This Row],[Yanelys]]-VENTAS[[#This Row],[Adriana]]-VENTAS[[#This Row],[Daylin]]</calculatedColumnFormula>
    </tableColumn>
    <tableColumn id="16" xr3:uid="{AF51710B-49DF-7447-90C7-10BDCF83E384}" name="Column1" dataDxfId="40"/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4D7506B-EE85-F544-9961-B2BE754DC6E2}" name="INVENTARIO4" displayName="INVENTARIO4" ref="A2:AB547" totalsRowShown="0" headerRowDxfId="33" dataDxfId="31" headerRowBorderDxfId="32" tableBorderDxfId="30">
  <autoFilter ref="A2:AB547" xr:uid="{14D7506B-EE85-F544-9961-B2BE754DC6E2}"/>
  <tableColumns count="28">
    <tableColumn id="28" xr3:uid="{6924604D-20AE-444E-AB39-213FDBB93805}" name="Code" dataDxfId="29"/>
    <tableColumn id="1" xr3:uid="{67088303-79E9-9A48-BC28-F3B64230F6C3}" name="Foto" dataDxfId="28"/>
    <tableColumn id="3" xr3:uid="{306D90C9-037E-E943-A37B-1A2F624E191C}" name="Type" dataDxfId="27"/>
    <tableColumn id="4" xr3:uid="{AA219E3E-53C1-4649-A48E-E7A0AF1A0FE3}" name="Category" dataDxfId="26"/>
    <tableColumn id="5" xr3:uid="{C0428216-B3C9-4746-8F2B-7CBBC7533BD0}" name="Title" dataDxfId="25"/>
    <tableColumn id="6" xr3:uid="{126BAD91-D1D1-B04F-B68A-43BBB58D797A}" name="Description" dataDxfId="24"/>
    <tableColumn id="7" xr3:uid="{53E103DA-D950-8A4E-ABE3-EF3BF8BDC46B}" name="Brand" dataDxfId="23"/>
    <tableColumn id="8" xr3:uid="{41A50BC1-36FF-4646-B51F-4B8E1A2A0B07}" name="Keywords" dataDxfId="22"/>
    <tableColumn id="9" xr3:uid="{170AA51B-B892-D745-83B4-79A70D944C53}" name="Unit" dataDxfId="21"/>
    <tableColumn id="10" xr3:uid="{F2A6E94D-C36C-B149-AB2E-F97B12E8D29D}" name="Unit Tag" dataDxfId="20"/>
    <tableColumn id="11" xr3:uid="{1B16B37E-C921-CD4C-95D0-FDC3402B70CA}" name="Picture" dataDxfId="19"/>
    <tableColumn id="12" xr3:uid="{46402FEC-3FC5-B94A-BB92-617F98D6457C}" name="Media" dataDxfId="18"/>
    <tableColumn id="13" xr3:uid="{E1169533-A858-2D4F-BB62-61F27FCBED7E}" name="Pricing 1" dataDxfId="17">
      <calculatedColumnFormula>Z3</calculatedColumnFormula>
    </tableColumn>
    <tableColumn id="14" xr3:uid="{9D22A055-7E22-C149-9EF1-F3AD9A0841E5}" name="Pricing Ref 1" dataDxfId="16"/>
    <tableColumn id="15" xr3:uid="{74A6110A-0A09-3E40-8E5C-9764FB41CD73}" name="Entradas" dataDxfId="15"/>
    <tableColumn id="16" xr3:uid="{D3F5D272-2B64-B64B-86E2-8AFD492E442C}" name="Salidas" dataDxfId="14">
      <calculatedColumnFormula>SUMIFS(VENTAS[Cantidad],VENTAS[Code],INVENTARIO4[[#This Row],[Code]])</calculatedColumnFormula>
    </tableColumn>
    <tableColumn id="17" xr3:uid="{738043F2-EE05-B84A-AA0E-7219D2AEBA15}" name="Stock Actual" dataDxfId="13">
      <calculatedColumnFormula>INVENTARIO4[[#This Row],[Entradas]]-INVENTARIO4[[#This Row],[Salidas]]</calculatedColumnFormula>
    </tableColumn>
    <tableColumn id="18" xr3:uid="{79A569C6-DD9F-BD44-9C31-9B2292B206E7}" name="Costo Unitario (MXN)" dataDxfId="12"/>
    <tableColumn id="19" xr3:uid="{8F6B41AF-DE18-C04C-A82F-331CC46B6B06}" name="USD -&gt; MXN" dataDxfId="11"/>
    <tableColumn id="20" xr3:uid="{BF821352-596F-5C4F-A44A-A6F7D727DAE6}" name="Costo Unitario (USD)" dataDxfId="10">
      <calculatedColumnFormula>R3/S3</calculatedColumnFormula>
    </tableColumn>
    <tableColumn id="21" xr3:uid="{3B9E20DB-F951-D84D-9199-CE37EEF9E14D}" name="Peso (g)" dataDxfId="9"/>
    <tableColumn id="22" xr3:uid="{CC8C3E1F-A1FB-9947-96B6-E0C27CABA4F8}" name="Precio Envío Kilogramo (USD)" dataDxfId="8"/>
    <tableColumn id="23" xr3:uid="{053FDAB1-655B-2C48-AA48-1BA0172BBEB8}" name="Costo Envío (USD)" dataDxfId="7">
      <calculatedColumnFormula>U3*V3/1000</calculatedColumnFormula>
    </tableColumn>
    <tableColumn id="24" xr3:uid="{3E4C3ED2-4A31-2B42-9585-4F9CEEF8901F}" name="Costo Total (USD)" dataDxfId="6">
      <calculatedColumnFormula>T3+W3</calculatedColumnFormula>
    </tableColumn>
    <tableColumn id="25" xr3:uid="{6DE99281-FD17-DB4A-9D85-0DD7F14B4AB4}" name="Precio Venta Ideal" dataDxfId="5">
      <calculatedColumnFormula>T3*1.5+W3</calculatedColumnFormula>
    </tableColumn>
    <tableColumn id="26" xr3:uid="{03E0E835-B8C7-EE45-9FE1-F601486B7810}" name="Precio Venta Final" dataDxfId="4">
      <calculatedColumnFormula>ROUNDUP(Y3,0)</calculatedColumnFormula>
    </tableColumn>
    <tableColumn id="27" xr3:uid="{E703E02D-F252-E441-B95C-5E3D8F3FCD1A}" name="Ganancia" dataDxfId="3">
      <calculatedColumnFormula>Z3-T3-W3</calculatedColumnFormula>
    </tableColumn>
    <tableColumn id="2" xr3:uid="{3A433996-F7EE-4340-9165-CC87B27B9DE4}" name="Column1" dataDxfId="2"/>
  </tableColumns>
  <tableStyleInfo name="TableStyleMedium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569" totalsRowShown="0" headerRowDxfId="1">
  <autoFilter ref="A1:B569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49"/>
  <sheetViews>
    <sheetView showGridLines="0" topLeftCell="A355" zoomScale="90" zoomScaleNormal="90" workbookViewId="0">
      <selection activeCell="A361" sqref="A361"/>
    </sheetView>
  </sheetViews>
  <sheetFormatPr baseColWidth="10" defaultColWidth="8.33203125" defaultRowHeight="5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64" style="1" bestFit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50" customHeight="1" x14ac:dyDescent="0.15">
      <c r="A3" s="15" t="s">
        <v>1361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https://github.com/uberboutique/whataform-repo/raw/main/pictures/UB0001.jpg</v>
      </c>
      <c r="L3" s="17"/>
      <c r="M3" s="19">
        <f>Z3</f>
        <v>8</v>
      </c>
      <c r="N3" s="19">
        <v>10</v>
      </c>
      <c r="O3" s="118">
        <v>15</v>
      </c>
      <c r="P3" s="17">
        <f>SUMIFS(VENTAS[Cantidad],VENTAS[Code],INVENTARIO[[#This Row],[Code]])</f>
        <v>7</v>
      </c>
      <c r="Q3" s="17">
        <f>INVENTARIO[[#This Row],[Entradas]]-INVENTARIO[[#This Row],[Salidas]]</f>
        <v>8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customHeight="1" x14ac:dyDescent="0.15">
      <c r="A4" s="15" t="s">
        <v>1362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https://github.com/uberboutique/whataform-repo/raw/main/pictures/UB0002.jpg</v>
      </c>
      <c r="L4" s="21"/>
      <c r="M4" s="19">
        <f t="shared" ref="M4:M66" si="0">Z4</f>
        <v>25</v>
      </c>
      <c r="N4" s="20"/>
      <c r="O4" s="115">
        <v>1</v>
      </c>
      <c r="P4" s="21">
        <f>SUMIFS(VENTAS[Cantidad],VENTAS[Code],INVENTARIO[[#This Row],[Code]])</f>
        <v>1</v>
      </c>
      <c r="Q4" s="21">
        <f>INVENTARIO[[#This Row],[Entradas]]-INVENTARIO[[#This Row],[Salidas]]</f>
        <v>0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1363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https://github.com/uberboutique/whataform-repo/raw/main/pictures/UB0003.jpg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1364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https://github.com/uberboutique/whataform-repo/raw/main/pictures/UB0004.jpg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1365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https://github.com/uberboutique/whataform-repo/raw/main/pictures/UB0005.jpg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1366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https://github.com/uberboutique/whataform-repo/raw/main/pictures/UB0006.jpg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SUMIFS(VENTAS[Cantidad],VENTAS[Code],INVENTARIO[[#This Row],[Code]])</f>
        <v>2</v>
      </c>
      <c r="Q13" s="21">
        <f>INVENTARIO[[#This Row],[Entradas]]-INVENTARIO[[#This Row],[Salidas]]</f>
        <v>0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1367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https://github.com/uberboutique/whataform-repo/raw/main/pictures/UB0007.jpg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1368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https://github.com/uberboutique/whataform-repo/raw/main/pictures/UB0008.jpg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1369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https://github.com/uberboutique/whataform-repo/raw/main/pictures/UB0009.jpg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1370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https://github.com/uberboutique/whataform-repo/raw/main/pictures/UB0010.jpg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SUMIFS(VENTAS[Cantidad],VENTAS[Code],INVENTARIO[[#This Row],[Code]])</f>
        <v>1</v>
      </c>
      <c r="Q17" s="21">
        <f>INVENTARIO[[#This Row],[Entradas]]-INVENTARIO[[#This Row],[Salidas]]</f>
        <v>0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SUMIFS(VENTAS[Cantidad],VENTAS[Code],INVENTARIO[[#This Row],[Code]])</f>
        <v>1</v>
      </c>
      <c r="Q18" s="21">
        <f>INVENTARIO[[#This Row],[Entradas]]-INVENTARIO[[#This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1371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https://github.com/uberboutique/whataform-repo/raw/main/pictures/UB0011.jpg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SUMIFS(VENTAS[Cantidad],VENTAS[Code],INVENTARIO[[#This Row],[Code]])</f>
        <v>0</v>
      </c>
      <c r="Q21" s="21">
        <f>INVENTARIO[[#This Row],[Entradas]]-INVENTARIO[[#This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1372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https://github.com/uberboutique/whataform-repo/raw/main/pictures/UB0012.jpg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1373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https://github.com/uberboutique/whataform-repo/raw/main/pictures/UB0013.jpg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41" t="s">
        <v>1374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https://github.com/uberboutique/whataform-repo/raw/main/pictures/UB0014.jpg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1375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https://github.com/uberboutique/whataform-repo/raw/main/pictures/UB0015.jpg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1376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https://github.com/uberboutique/whataform-repo/raw/main/pictures/UB0016.jpg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1377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https://github.com/uberboutique/whataform-repo/raw/main/pictures/UB0017.jpg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1378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https://github.com/uberboutique/whataform-repo/raw/main/pictures/UB0018.jpg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SUMIFS(VENTAS[Cantidad],VENTAS[Code],INVENTARIO[[#This Row],[Code]])</f>
        <v>1</v>
      </c>
      <c r="Q29" s="21">
        <f>INVENTARIO[[#This Row],[Entradas]]-INVENTARIO[[#This Row],[Salidas]]</f>
        <v>0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SUMIFS(VENTAS[Cantidad],VENTAS[Code],INVENTARIO[[#This Row],[Code]])</f>
        <v>3</v>
      </c>
      <c r="Q33" s="21">
        <f>INVENTARIO[[#This Row],[Entradas]]-INVENTARIO[[#This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1379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https://github.com/uberboutique/whataform-repo/raw/main/pictures/UB0019.jpg</v>
      </c>
      <c r="L35" s="21"/>
      <c r="M35" s="19">
        <f t="shared" si="0"/>
        <v>14</v>
      </c>
      <c r="N35" s="20"/>
      <c r="O35" s="118">
        <v>4</v>
      </c>
      <c r="P35" s="21">
        <f>SUMIFS(VENTAS[Cantidad],VENTAS[Code],INVENTARIO[[#This Row],[Code]])</f>
        <v>0</v>
      </c>
      <c r="Q35" s="21">
        <f>INVENTARIO[[#This Row],[Entradas]]-INVENTARIO[[#This Row],[Salidas]]</f>
        <v>4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1380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https://github.com/uberboutique/whataform-repo/raw/main/pictures/UB0020.jpg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1381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https://github.com/uberboutique/whataform-repo/raw/main/pictures/UB0021.jpg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1" t="s">
        <v>1382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https://github.com/uberboutique/whataform-repo/raw/main/pictures/UB0022.jpg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1383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https://github.com/uberboutique/whataform-repo/raw/main/pictures/UB0023.jpg</v>
      </c>
      <c r="L42" s="21"/>
      <c r="M42" s="19">
        <f t="shared" si="0"/>
        <v>25</v>
      </c>
      <c r="N42" s="20"/>
      <c r="O42" s="115">
        <v>1</v>
      </c>
      <c r="P42" s="21">
        <f>SUMIFS(VENTAS[Cantidad],VENTAS[Code],INVENTARIO[[#This Row],[Code]])</f>
        <v>1</v>
      </c>
      <c r="Q42" s="21">
        <f>INVENTARIO[[#This Row],[Entradas]]-INVENTARIO[[#This Row],[Salidas]]</f>
        <v>0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25</v>
      </c>
      <c r="AA42" s="20">
        <f t="shared" si="5"/>
        <v>10.959444444444445</v>
      </c>
      <c r="AB42" s="20"/>
    </row>
    <row r="43" spans="1:28" ht="50" customHeight="1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1384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https://github.com/uberboutique/whataform-repo/raw/main/pictures/UB0024.jpg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443</v>
      </c>
      <c r="B48" s="94"/>
      <c r="C48" s="22" t="s">
        <v>12</v>
      </c>
      <c r="D48" s="108" t="s">
        <v>1783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444</v>
      </c>
      <c r="B49" s="94"/>
      <c r="C49" s="22" t="s">
        <v>12</v>
      </c>
      <c r="D49" s="108" t="s">
        <v>1783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1385</v>
      </c>
      <c r="B50" s="94"/>
      <c r="C50" s="22" t="s">
        <v>12</v>
      </c>
      <c r="D50" s="108" t="s">
        <v>1783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https://github.com/uberboutique/whataform-repo/raw/main/pictures/UB0025.jpg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1386</v>
      </c>
      <c r="B51" s="94"/>
      <c r="C51" s="22" t="s">
        <v>12</v>
      </c>
      <c r="D51" s="108" t="s">
        <v>1783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https://github.com/uberboutique/whataform-repo/raw/main/pictures/UB0026.jpg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447</v>
      </c>
      <c r="B52" s="94"/>
      <c r="C52" s="22" t="s">
        <v>12</v>
      </c>
      <c r="D52" s="108" t="s">
        <v>1783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1387</v>
      </c>
      <c r="B53" s="94"/>
      <c r="C53" s="22" t="s">
        <v>12</v>
      </c>
      <c r="D53" s="108" t="s">
        <v>1783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https://github.com/uberboutique/whataform-repo/raw/main/pictures/UB0027.jpg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1388</v>
      </c>
      <c r="B54" s="94"/>
      <c r="C54" s="22" t="s">
        <v>12</v>
      </c>
      <c r="D54" s="108" t="s">
        <v>1783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https://github.com/uberboutique/whataform-repo/raw/main/pictures/UB0028.jpg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1389</v>
      </c>
      <c r="B55" s="94"/>
      <c r="C55" s="22" t="s">
        <v>12</v>
      </c>
      <c r="D55" s="108" t="s">
        <v>1783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https://github.com/uberboutique/whataform-repo/raw/main/pictures/UB0029.jpg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1390</v>
      </c>
      <c r="B56" s="94"/>
      <c r="C56" s="22" t="s">
        <v>12</v>
      </c>
      <c r="D56" s="108" t="s">
        <v>1783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https://github.com/uberboutique/whataform-repo/raw/main/pictures/UB0030.jpg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1391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https://github.com/uberboutique/whataform-repo/raw/main/pictures/UB0031.jpg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SUMIFS(VENTAS[Cantidad],VENTAS[Code],INVENTARIO[[#This Row],[Code]])</f>
        <v>0</v>
      </c>
      <c r="Q57" s="21">
        <f>INVENTARIO[[#This Row],[Entradas]]-INVENTARIO[[#This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1392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https://github.com/uberboutique/whataform-repo/raw/main/pictures/UB0032.jpg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1393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https://github.com/uberboutique/whataform-repo/raw/main/pictures/UB0033.jpg</v>
      </c>
      <c r="L59" s="21"/>
      <c r="M59" s="19">
        <f t="shared" si="0"/>
        <v>30</v>
      </c>
      <c r="N59" s="20"/>
      <c r="O59" s="118">
        <v>4</v>
      </c>
      <c r="P59" s="21">
        <f>SUMIFS(VENTAS[Cantidad],VENTAS[Code],INVENTARIO[[#This Row],[Code]])</f>
        <v>4</v>
      </c>
      <c r="Q59" s="21">
        <f>INVENTARIO[[#This Row],[Entradas]]-INVENTARIO[[#This Row],[Salidas]]</f>
        <v>0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27" t="s">
        <v>1394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https://github.com/uberboutique/whataform-repo/raw/main/pictures/UB0034.jpg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1395</v>
      </c>
      <c r="B62" s="94"/>
      <c r="C62" s="22" t="s">
        <v>12</v>
      </c>
      <c r="D62" s="108" t="s">
        <v>1783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https://github.com/uberboutique/whataform-repo/raw/main/pictures/UB0035.jpg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1396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https://github.com/uberboutique/whataform-repo/raw/main/pictures/UB0036.jpg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SUMIFS(VENTAS[Cantidad],VENTAS[Code],INVENTARIO[[#This Row],[Code]])</f>
        <v>1</v>
      </c>
      <c r="Q63" s="21">
        <f>INVENTARIO[[#This Row],[Entradas]]-INVENTARIO[[#This Row],[Salidas]]</f>
        <v>0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1397</v>
      </c>
      <c r="B64" s="94"/>
      <c r="C64" s="22" t="s">
        <v>12</v>
      </c>
      <c r="D64" s="108" t="s">
        <v>1783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https://github.com/uberboutique/whataform-repo/raw/main/pictures/UB0037.jpg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50" customHeight="1" x14ac:dyDescent="0.15">
      <c r="A66" s="45" t="s">
        <v>1398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https://github.com/uberboutique/whataform-repo/raw/main/pictures/UB0038.jpg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SUMIFS(VENTAS[Cantidad],VENTAS[Code],INVENTARIO[[#This Row],[Code]])</f>
        <v>1</v>
      </c>
      <c r="Q66" s="21">
        <f>INVENTARIO[[#This Row],[Entradas]]-INVENTARIO[[#This Row],[Salidas]]</f>
        <v>0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50" customHeight="1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18">
        <v>1</v>
      </c>
      <c r="P67" s="21">
        <f>SUMIFS(VENTAS[Cantidad],VENTAS[Code],INVENTARIO[[#This Row],[Code]])</f>
        <v>1</v>
      </c>
      <c r="Q67" s="21">
        <f>INVENTARIO[[#This Row],[Entradas]]-INVENTARIO[[#This Row],[Salidas]]</f>
        <v>0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1231</v>
      </c>
    </row>
    <row r="68" spans="1:28" ht="50" customHeight="1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5">
        <v>1</v>
      </c>
      <c r="P68" s="21">
        <f>SUMIFS(VENTAS[Cantidad],VENTAS[Code],INVENTARIO[[#This Row],[Code]])</f>
        <v>1</v>
      </c>
      <c r="Q68" s="21">
        <f>INVENTARIO[[#This Row],[Entradas]]-INVENTARIO[[#This Row],[Salidas]]</f>
        <v>0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1231</v>
      </c>
    </row>
    <row r="69" spans="1:28" ht="50" customHeight="1" x14ac:dyDescent="0.15">
      <c r="A69" s="15" t="s">
        <v>1399</v>
      </c>
      <c r="B69" s="94"/>
      <c r="C69" s="22" t="s">
        <v>12</v>
      </c>
      <c r="D69" s="108" t="s">
        <v>51</v>
      </c>
      <c r="E69" s="70" t="s">
        <v>783</v>
      </c>
      <c r="F69" s="77" t="s">
        <v>697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https://github.com/uberboutique/whataform-repo/raw/main/pictures/UB0039.jpg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50" customHeight="1" x14ac:dyDescent="0.15">
      <c r="A70" s="15" t="s">
        <v>1400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https://github.com/uberboutique/whataform-repo/raw/main/pictures/UB0040.jpg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SUMIFS(VENTAS[Cantidad],VENTAS[Code],INVENTARIO[[#This Row],[Code]])</f>
        <v>1</v>
      </c>
      <c r="Q70" s="21">
        <f>INVENTARIO[[#This Row],[Entradas]]-INVENTARIO[[#This Row],[Salidas]]</f>
        <v>0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50" customHeight="1" x14ac:dyDescent="0.15">
      <c r="A71" s="15" t="s">
        <v>1401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https://github.com/uberboutique/whataform-repo/raw/main/pictures/UB0041.jpg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SUMIFS(VENTAS[Cantidad],VENTAS[Code],INVENTARIO[[#This Row],[Code]])</f>
        <v>1</v>
      </c>
      <c r="Q71" s="21">
        <f>INVENTARIO[[#This Row],[Entradas]]-INVENTARIO[[#This Row],[Salidas]]</f>
        <v>0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50" customHeight="1" x14ac:dyDescent="0.15">
      <c r="A72" s="15" t="s">
        <v>1402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https://github.com/uberboutique/whataform-repo/raw/main/pictures/UB0042.jpg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50" customHeight="1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SUMIFS(VENTAS[Cantidad],VENTAS[Code],INVENTARIO[[#This Row],[Code]])</f>
        <v>1</v>
      </c>
      <c r="Q73" s="21">
        <f>INVENTARIO[[#This Row],[Entradas]]-INVENTARIO[[#This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50" customHeight="1" x14ac:dyDescent="0.15">
      <c r="A74" s="15" t="s">
        <v>1403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https://github.com/uberboutique/whataform-repo/raw/main/pictures/UB0043.jpg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50" customHeight="1" x14ac:dyDescent="0.15">
      <c r="A75" s="15" t="s">
        <v>1404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https://github.com/uberboutique/whataform-repo/raw/main/pictures/UB0044.jpg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50" customHeight="1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50" customHeight="1" x14ac:dyDescent="0.15">
      <c r="A77" s="23" t="s">
        <v>1405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https://github.com/uberboutique/whataform-repo/raw/main/pictures/UB0045.jpg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50" customHeight="1" x14ac:dyDescent="0.15">
      <c r="A78" s="23" t="s">
        <v>1406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https://github.com/uberboutique/whataform-repo/raw/main/pictures/UB0046.jpg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SUMIFS(VENTAS[Cantidad],VENTAS[Code],INVENTARIO[[#This Row],[Code]])</f>
        <v>1</v>
      </c>
      <c r="Q78" s="21">
        <f>INVENTARIO[[#This Row],[Entradas]]-INVENTARIO[[#This Row],[Salidas]]</f>
        <v>0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50" customHeight="1" x14ac:dyDescent="0.15">
      <c r="A79" s="23" t="s">
        <v>1407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https://github.com/uberboutique/whataform-repo/raw/main/pictures/UB0047.jpg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50" customHeight="1" x14ac:dyDescent="0.15">
      <c r="A80" s="23" t="s">
        <v>1408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https://github.com/uberboutique/whataform-repo/raw/main/pictures/UB0048.jpg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50" customHeight="1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50" customHeight="1" x14ac:dyDescent="0.15">
      <c r="A82" s="23" t="s">
        <v>1409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https://github.com/uberboutique/whataform-repo/raw/main/pictures/UB0049.jpg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50" customHeight="1" x14ac:dyDescent="0.15">
      <c r="A83" s="23" t="s">
        <v>1410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https://github.com/uberboutique/whataform-repo/raw/main/pictures/UB0050.jpg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50" customHeight="1" x14ac:dyDescent="0.15">
      <c r="A84" s="23" t="s">
        <v>1411</v>
      </c>
      <c r="B84" s="95"/>
      <c r="C84" s="22" t="s">
        <v>12</v>
      </c>
      <c r="D84" s="109" t="s">
        <v>51</v>
      </c>
      <c r="E84" s="70" t="s">
        <v>1799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https://github.com/uberboutique/whataform-repo/raw/main/pictures/UB0055.jpg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50" customHeight="1" x14ac:dyDescent="0.15">
      <c r="A85" s="23" t="s">
        <v>1412</v>
      </c>
      <c r="B85" s="95"/>
      <c r="C85" s="22" t="s">
        <v>12</v>
      </c>
      <c r="D85" s="109" t="s">
        <v>51</v>
      </c>
      <c r="E85" s="70" t="s">
        <v>1799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https://github.com/uberboutique/whataform-repo/raw/main/pictures/UB0056.jpg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50" customHeight="1" x14ac:dyDescent="0.15">
      <c r="A86" s="23" t="s">
        <v>1413</v>
      </c>
      <c r="B86" s="95"/>
      <c r="C86" s="22" t="s">
        <v>12</v>
      </c>
      <c r="D86" s="109" t="s">
        <v>51</v>
      </c>
      <c r="E86" s="70" t="s">
        <v>1799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https://github.com/uberboutique/whataform-repo/raw/main/pictures/UB0057.jpg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50" customHeight="1" x14ac:dyDescent="0.15">
      <c r="A87" s="23" t="s">
        <v>1414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https://github.com/uberboutique/whataform-repo/raw/main/pictures/UB0058.jpg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50" customHeight="1" x14ac:dyDescent="0.15">
      <c r="A88" s="23" t="s">
        <v>1415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https://github.com/uberboutique/whataform-repo/raw/main/pictures/UB0059.jpg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50" customHeight="1" x14ac:dyDescent="0.15">
      <c r="A89" s="23" t="s">
        <v>1416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https://github.com/uberboutique/whataform-repo/raw/main/pictures/UB0060.jpg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50" customHeight="1" x14ac:dyDescent="0.15">
      <c r="A90" s="23" t="s">
        <v>1417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https://github.com/uberboutique/whataform-repo/raw/main/pictures/UB0061.jpg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50" customHeight="1" x14ac:dyDescent="0.15">
      <c r="A91" s="23" t="s">
        <v>1418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https://github.com/uberboutique/whataform-repo/raw/main/pictures/UB0062.jpg</v>
      </c>
      <c r="L91" s="21"/>
      <c r="M91" s="19">
        <f t="shared" si="7"/>
        <v>20</v>
      </c>
      <c r="N91" s="20"/>
      <c r="O91" s="118">
        <v>1</v>
      </c>
      <c r="P91" s="21">
        <f>SUMIFS(VENTAS[Cantidad],VENTAS[Code],INVENTARIO[[#This Row],[Code]])</f>
        <v>1</v>
      </c>
      <c r="Q91" s="21">
        <f>INVENTARIO[[#This Row],[Entradas]]-INVENTARIO[[#This Row],[Salidas]]</f>
        <v>0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20</v>
      </c>
      <c r="AA91" s="20">
        <f t="shared" si="12"/>
        <v>10.82</v>
      </c>
      <c r="AB91" s="20" t="s">
        <v>1231</v>
      </c>
    </row>
    <row r="92" spans="1:28" ht="50" customHeight="1" x14ac:dyDescent="0.15">
      <c r="A92" s="23" t="s">
        <v>1419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https://github.com/uberboutique/whataform-repo/raw/main/pictures/UB0063.jpg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50" customHeight="1" x14ac:dyDescent="0.15">
      <c r="A93" s="23" t="s">
        <v>1420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https://github.com/uberboutique/whataform-repo/raw/main/pictures/UB0064.jpg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50" customHeight="1" x14ac:dyDescent="0.15">
      <c r="A94" s="23" t="s">
        <v>1421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https://github.com/uberboutique/whataform-repo/raw/main/pictures/UB0065.jpg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50" customHeight="1" x14ac:dyDescent="0.15">
      <c r="A95" s="23" t="s">
        <v>123</v>
      </c>
      <c r="B95" s="95"/>
      <c r="C95" s="22" t="s">
        <v>12</v>
      </c>
      <c r="D95" s="109" t="s">
        <v>51</v>
      </c>
      <c r="E95" s="70" t="s">
        <v>1331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SUMIFS(VENTAS[Cantidad],VENTAS[Code],INVENTARIO[[#This Row],[Code]])</f>
        <v>1</v>
      </c>
      <c r="Q95" s="21">
        <f>INVENTARIO[[#This Row],[Entradas]]-INVENTARIO[[#This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50" customHeight="1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50" customHeight="1" x14ac:dyDescent="0.15">
      <c r="A97" s="23" t="s">
        <v>1422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https://github.com/uberboutique/whataform-repo/raw/main/pictures/UB0066.jpg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50" customHeight="1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SUMIFS(VENTAS[Cantidad],VENTAS[Code],INVENTARIO[[#This Row],[Code]])</f>
        <v>1</v>
      </c>
      <c r="Q98" s="21">
        <f>INVENTARIO[[#This Row],[Entradas]]-INVENTARIO[[#This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50" customHeight="1" x14ac:dyDescent="0.15">
      <c r="A99" s="23" t="s">
        <v>1423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https://github.com/uberboutique/whataform-repo/raw/main/pictures/UB0067.jpg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50" customHeight="1" x14ac:dyDescent="0.15">
      <c r="A100" s="23" t="s">
        <v>1424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https://github.com/uberboutique/whataform-repo/raw/main/pictures/UB0068.jpg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50" customHeight="1" x14ac:dyDescent="0.15">
      <c r="A101" s="48" t="s">
        <v>1425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https://github.com/uberboutique/whataform-repo/raw/main/pictures/UB0069.jpg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SUMIFS(VENTAS[Cantidad],VENTAS[Code],INVENTARIO[[#This Row],[Code]])</f>
        <v>1</v>
      </c>
      <c r="Q101" s="21">
        <f>INVENTARIO[[#This Row],[Entradas]]-INVENTARIO[[#This Row],[Salidas]]</f>
        <v>0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50" customHeight="1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50" customHeight="1" x14ac:dyDescent="0.15">
      <c r="A103" s="104" t="s">
        <v>1426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https://github.com/uberboutique/whataform-repo/raw/main/pictures/UB0070.jpg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50" customHeight="1" x14ac:dyDescent="0.15">
      <c r="A104" s="43" t="s">
        <v>1427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https://github.com/uberboutique/whataform-repo/raw/main/pictures/UB0071.jpg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50" customHeight="1" x14ac:dyDescent="0.15">
      <c r="A105" s="23" t="s">
        <v>1428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https://github.com/uberboutique/whataform-repo/raw/main/pictures/UB0072.jpg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50" customHeight="1" x14ac:dyDescent="0.15">
      <c r="A106" s="23" t="s">
        <v>1429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https://github.com/uberboutique/whataform-repo/raw/main/pictures/UB0073.jpg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50" customHeight="1" x14ac:dyDescent="0.15">
      <c r="A107" s="48" t="s">
        <v>1430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https://github.com/uberboutique/whataform-repo/raw/main/pictures/UB0074.jpg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SUMIFS(VENTAS[Cantidad],VENTAS[Code],INVENTARIO[[#This Row],[Code]])</f>
        <v>1</v>
      </c>
      <c r="Q107" s="21">
        <f>INVENTARIO[[#This Row],[Entradas]]-INVENTARIO[[#This Row],[Salidas]]</f>
        <v>0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50" customHeight="1" x14ac:dyDescent="0.15">
      <c r="A108" s="43" t="s">
        <v>1431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https://github.com/uberboutique/whataform-repo/raw/main/pictures/UB0075.jpg</v>
      </c>
      <c r="L108" s="21"/>
      <c r="M108" s="19">
        <v>14</v>
      </c>
      <c r="N108" s="20"/>
      <c r="O108" s="115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50" customHeight="1" x14ac:dyDescent="0.15">
      <c r="A109" s="104" t="s">
        <v>1432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https://github.com/uberboutique/whataform-repo/raw/main/pictures/UB0076.jpg</v>
      </c>
      <c r="L109" s="21"/>
      <c r="M109" s="19">
        <v>14</v>
      </c>
      <c r="N109" s="20"/>
      <c r="O109" s="118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50" customHeight="1" x14ac:dyDescent="0.15">
      <c r="A110" s="43" t="s">
        <v>1433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https://github.com/uberboutique/whataform-repo/raw/main/pictures/UB0077.jpg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50" customHeight="1" x14ac:dyDescent="0.15">
      <c r="A111" s="104" t="s">
        <v>1434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https://github.com/uberboutique/whataform-repo/raw/main/pictures/UB0078.jpg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50" customHeight="1" x14ac:dyDescent="0.15">
      <c r="A112" s="43" t="s">
        <v>1435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https://github.com/uberboutique/whataform-repo/raw/main/pictures/UB0079.jpg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SUMIFS(VENTAS[Cantidad],VENTAS[Code],INVENTARIO[[#This Row],[Code]])</f>
        <v>1</v>
      </c>
      <c r="Q112" s="21">
        <f>INVENTARIO[[#This Row],[Entradas]]-INVENTARIO[[#This Row],[Salidas]]</f>
        <v>0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50" customHeight="1" x14ac:dyDescent="0.15">
      <c r="A113" s="104" t="s">
        <v>1436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https://github.com/uberboutique/whataform-repo/raw/main/pictures/UB0080.jpg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50" customHeight="1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v>1</v>
      </c>
      <c r="Q114" s="21">
        <f>INVENTARIO[[#This Row],[Entradas]]-INVENTARIO[[#This Row],[Salidas]]</f>
        <v>0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50" customHeight="1" x14ac:dyDescent="0.15">
      <c r="A115" s="23" t="s">
        <v>1437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https://github.com/uberboutique/whataform-repo/raw/main/pictures/UB0081.jpg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SUMIFS(VENTAS[Cantidad],VENTAS[Code],INVENTARIO[[#This Row],[Code]])</f>
        <v>1</v>
      </c>
      <c r="Q115" s="21">
        <f>INVENTARIO[[#This Row],[Entradas]]-INVENTARIO[[#This Row],[Salidas]]</f>
        <v>0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50" customHeight="1" x14ac:dyDescent="0.15">
      <c r="A116" s="23" t="s">
        <v>1438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https://github.com/uberboutique/whataform-repo/raw/main/pictures/UB0082.jpg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50" customHeight="1" x14ac:dyDescent="0.15">
      <c r="A117" s="23" t="s">
        <v>1439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https://github.com/uberboutique/whataform-repo/raw/main/pictures/UB0083.jpg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50" customHeight="1" x14ac:dyDescent="0.15">
      <c r="A118" s="23" t="s">
        <v>1440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https://github.com/uberboutique/whataform-repo/raw/main/pictures/UB0084.jpg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SUMIFS(VENTAS[Cantidad],VENTAS[Code],INVENTARIO[[#This Row],[Code]])</f>
        <v>1</v>
      </c>
      <c r="Q118" s="21">
        <f>INVENTARIO[[#This Row],[Entradas]]-INVENTARIO[[#This Row],[Salidas]]</f>
        <v>0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50" customHeight="1" x14ac:dyDescent="0.15">
      <c r="A119" s="23" t="s">
        <v>1441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https://github.com/uberboutique/whataform-repo/raw/main/pictures/UB0085.jpg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50" customHeight="1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SUMIFS(VENTAS[Cantidad],VENTAS[Code],INVENTARIO[[#This Row],[Code]])</f>
        <v>1</v>
      </c>
      <c r="Q120" s="21">
        <f>INVENTARIO[[#This Row],[Entradas]]-INVENTARIO[[#This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50" customHeight="1" x14ac:dyDescent="0.15">
      <c r="A121" s="23" t="s">
        <v>1442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https://github.com/uberboutique/whataform-repo/raw/main/pictures/UB0086.jpg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50" customHeight="1" x14ac:dyDescent="0.15">
      <c r="A122" s="43" t="s">
        <v>1443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https://github.com/uberboutique/whataform-repo/raw/main/pictures/UB0087.jpg</v>
      </c>
      <c r="L122" s="21"/>
      <c r="M122" s="19">
        <v>14</v>
      </c>
      <c r="N122" s="20"/>
      <c r="O122" s="115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50" customHeight="1" x14ac:dyDescent="0.15">
      <c r="A123" s="23" t="s">
        <v>1444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https://github.com/uberboutique/whataform-repo/raw/main/pictures/UB0088.jpg</v>
      </c>
      <c r="L123" s="21"/>
      <c r="M123" s="19">
        <f t="shared" si="7"/>
        <v>30</v>
      </c>
      <c r="N123" s="20"/>
      <c r="O123" s="118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30</v>
      </c>
      <c r="AA123" s="20">
        <f t="shared" si="12"/>
        <v>17.797777777777778</v>
      </c>
      <c r="AB123" s="37" t="s">
        <v>928</v>
      </c>
    </row>
    <row r="124" spans="1:28" ht="50" customHeight="1" x14ac:dyDescent="0.15">
      <c r="A124" s="23" t="s">
        <v>1445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https://github.com/uberboutique/whataform-repo/raw/main/pictures/UB0089.jpg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50" customHeight="1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SUMIFS(VENTAS[Cantidad],VENTAS[Code],INVENTARIO[[#This Row],[Code]])</f>
        <v>1</v>
      </c>
      <c r="Q125" s="21">
        <f>INVENTARIO[[#This Row],[Entradas]]-INVENTARIO[[#This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50" customHeight="1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50" customHeight="1" x14ac:dyDescent="0.15">
      <c r="A127" s="23" t="s">
        <v>1446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https://github.com/uberboutique/whataform-repo/raw/main/pictures/UB0090.jpg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50" customHeight="1" x14ac:dyDescent="0.15">
      <c r="A128" s="23" t="s">
        <v>1447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https://github.com/uberboutique/whataform-repo/raw/main/pictures/UB0091.jpg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50" customHeight="1" x14ac:dyDescent="0.15">
      <c r="A129" s="23" t="s">
        <v>1448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https://github.com/uberboutique/whataform-repo/raw/main/pictures/UB0092.jpg</v>
      </c>
      <c r="L129" s="21"/>
      <c r="M129" s="19">
        <f t="shared" si="7"/>
        <v>35</v>
      </c>
      <c r="N129" s="20"/>
      <c r="O129" s="118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35</v>
      </c>
      <c r="AA129" s="20">
        <f t="shared" si="12"/>
        <v>15.846666666666664</v>
      </c>
      <c r="AB129" s="20" t="s">
        <v>928</v>
      </c>
    </row>
    <row r="130" spans="1:28" ht="50" customHeight="1" x14ac:dyDescent="0.15">
      <c r="A130" s="23" t="s">
        <v>1449</v>
      </c>
      <c r="B130" s="95"/>
      <c r="C130" s="22" t="s">
        <v>12</v>
      </c>
      <c r="D130" s="109" t="s">
        <v>1800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https://github.com/uberboutique/whataform-repo/raw/main/pictures/UB0093.jpg</v>
      </c>
      <c r="L130" s="21"/>
      <c r="M130" s="19">
        <f t="shared" ref="M130:M143" si="14">Z130</f>
        <v>30</v>
      </c>
      <c r="N130" s="20"/>
      <c r="O130" s="115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928</v>
      </c>
    </row>
    <row r="131" spans="1:28" ht="50" customHeight="1" x14ac:dyDescent="0.15">
      <c r="A131" s="23" t="s">
        <v>1450</v>
      </c>
      <c r="B131" s="95"/>
      <c r="C131" s="22" t="s">
        <v>12</v>
      </c>
      <c r="D131" s="109" t="s">
        <v>1800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https://github.com/uberboutique/whataform-repo/raw/main/pictures/UB0094.jpg</v>
      </c>
      <c r="L131" s="21"/>
      <c r="M131" s="19">
        <f t="shared" si="14"/>
        <v>30</v>
      </c>
      <c r="N131" s="20"/>
      <c r="O131" s="118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928</v>
      </c>
    </row>
    <row r="132" spans="1:28" ht="50" customHeight="1" x14ac:dyDescent="0.15">
      <c r="A132" s="23" t="s">
        <v>1451</v>
      </c>
      <c r="B132" s="95"/>
      <c r="C132" s="22" t="s">
        <v>12</v>
      </c>
      <c r="D132" s="109" t="s">
        <v>1800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https://github.com/uberboutique/whataform-repo/raw/main/pictures/UB0095.jpg</v>
      </c>
      <c r="L132" s="21"/>
      <c r="M132" s="19">
        <f t="shared" si="14"/>
        <v>30</v>
      </c>
      <c r="N132" s="20"/>
      <c r="O132" s="115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928</v>
      </c>
    </row>
    <row r="133" spans="1:28" ht="50" customHeight="1" x14ac:dyDescent="0.15">
      <c r="A133" s="23" t="s">
        <v>1452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https://github.com/uberboutique/whataform-repo/raw/main/pictures/UB0096.jpg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50" customHeight="1" x14ac:dyDescent="0.15">
      <c r="A134" s="23" t="s">
        <v>1453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https://github.com/uberboutique/whataform-repo/raw/main/pictures/UB0097.jpg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SUMIFS(VENTAS[Cantidad],VENTAS[Code],INVENTARIO[[#This Row],[Code]])</f>
        <v>1</v>
      </c>
      <c r="Q134" s="21">
        <f>INVENTARIO[[#This Row],[Entradas]]-INVENTARIO[[#This Row],[Salidas]]</f>
        <v>0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50" customHeight="1" x14ac:dyDescent="0.15">
      <c r="A135" s="23" t="s">
        <v>1454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https://github.com/uberboutique/whataform-repo/raw/main/pictures/UB0098.jpg</v>
      </c>
      <c r="L135" s="21"/>
      <c r="M135" s="19">
        <f t="shared" si="14"/>
        <v>32</v>
      </c>
      <c r="N135" s="20"/>
      <c r="O135" s="118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32</v>
      </c>
      <c r="AA135" s="20">
        <f t="shared" si="19"/>
        <v>14.366666666666664</v>
      </c>
      <c r="AB135" s="37" t="s">
        <v>928</v>
      </c>
    </row>
    <row r="136" spans="1:28" ht="50" customHeight="1" x14ac:dyDescent="0.15">
      <c r="A136" s="23" t="s">
        <v>1455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https://github.com/uberboutique/whataform-repo/raw/main/pictures/UB0099.jpg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50" customHeight="1" x14ac:dyDescent="0.15">
      <c r="A137" s="23" t="s">
        <v>1456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https://github.com/uberboutique/whataform-repo/raw/main/pictures/UB0100.jpg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50" customHeight="1" x14ac:dyDescent="0.15">
      <c r="A138" s="23" t="s">
        <v>1457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https://github.com/uberboutique/whataform-repo/raw/main/pictures/UB0101.jpg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50" customHeight="1" x14ac:dyDescent="0.15">
      <c r="A139" s="23" t="s">
        <v>1458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https://github.com/uberboutique/whataform-repo/raw/main/pictures/UB0102.jpg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50" customHeight="1" x14ac:dyDescent="0.15">
      <c r="A140" s="23" t="s">
        <v>1459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https://github.com/uberboutique/whataform-repo/raw/main/pictures/UB0103.jpg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50" customHeight="1" x14ac:dyDescent="0.15">
      <c r="A141" s="23" t="s">
        <v>1460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https://github.com/uberboutique/whataform-repo/raw/main/pictures/UB0104.jpg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SUMIFS(VENTAS[Cantidad],VENTAS[Code],INVENTARIO[[#This Row],[Code]])</f>
        <v>1</v>
      </c>
      <c r="Q141" s="21">
        <f>INVENTARIO[[#This Row],[Entradas]]-INVENTARIO[[#This Row],[Salidas]]</f>
        <v>0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50" customHeight="1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50" customHeight="1" x14ac:dyDescent="0.15">
      <c r="A143" s="23" t="s">
        <v>1461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https://github.com/uberboutique/whataform-repo/raw/main/pictures/UB0105.jpg</v>
      </c>
      <c r="L143" s="21"/>
      <c r="M143" s="19">
        <f t="shared" si="14"/>
        <v>30</v>
      </c>
      <c r="N143" s="20"/>
      <c r="O143" s="118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30</v>
      </c>
      <c r="AA143" s="20">
        <f t="shared" si="19"/>
        <v>12</v>
      </c>
      <c r="AB143" s="37" t="s">
        <v>928</v>
      </c>
    </row>
    <row r="144" spans="1:28" ht="50" customHeight="1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1462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https://github.com/uberboutique/whataform-repo/raw/main/pictures/UB0106.jpg</v>
      </c>
      <c r="L145" s="21"/>
      <c r="M145" s="19">
        <f t="shared" ref="M145:M194" si="20">Z145</f>
        <v>20</v>
      </c>
      <c r="N145" s="20"/>
      <c r="O145" s="118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1463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https://github.com/uberboutique/whataform-repo/raw/main/pictures/UB0107.jpg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1464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https://github.com/uberboutique/whataform-repo/raw/main/pictures/UB0108.jpg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1465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https://github.com/uberboutique/whataform-repo/raw/main/pictures/UB0109.jpg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1466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https://github.com/uberboutique/whataform-repo/raw/main/pictures/UB0110.jpg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1467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https://github.com/uberboutique/whataform-repo/raw/main/pictures/UB0111.jpg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1468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https://github.com/uberboutique/whataform-repo/raw/main/pictures/UB0112.jpg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 x14ac:dyDescent="0.15">
      <c r="A155" s="23" t="s">
        <v>1469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https://github.com/uberboutique/whataform-repo/raw/main/pictures/UB0113.jpg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1470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https://github.com/uberboutique/whataform-repo/raw/main/pictures/UB0114.jpg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1471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https://github.com/uberboutique/whataform-repo/raw/main/pictures/UB0115.jpg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1472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https://github.com/uberboutique/whataform-repo/raw/main/pictures/UB0116.jpg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1473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https://github.com/uberboutique/whataform-repo/raw/main/pictures/UB0117.jpg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7" t="s">
        <v>1474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https://github.com/uberboutique/whataform-repo/raw/main/pictures/UB0118.jpg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48" t="s">
        <v>1475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https://github.com/uberboutique/whataform-repo/raw/main/pictures/UB0119.jpg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1476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https://github.com/uberboutique/whataform-repo/raw/main/pictures/UB0120.jpg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1477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https://github.com/uberboutique/whataform-repo/raw/main/pictures/UB0121.jpg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1478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https://github.com/uberboutique/whataform-repo/raw/main/pictures/UB0122.jpg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1479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https://github.com/uberboutique/whataform-repo/raw/main/pictures/UB0123.jpg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1480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https://github.com/uberboutique/whataform-repo/raw/main/pictures/UB0124.jpg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1481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https://github.com/uberboutique/whataform-repo/raw/main/pictures/UB0125.jpg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SUMIFS(VENTAS[Cantidad],VENTAS[Code],INVENTARIO[[#This Row],[Code]])</f>
        <v>0</v>
      </c>
      <c r="Q180" s="21">
        <f>INVENTARIO[[#This Row],[Entradas]]-INVENTARIO[[#This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48" t="s">
        <v>1482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https://github.com/uberboutique/whataform-repo/raw/main/pictures/UB0126.jpg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7" t="s">
        <v>1483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https://github.com/uberboutique/whataform-repo/raw/main/pictures/UB0127.jpg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SUMIFS(VENTAS[Cantidad],VENTAS[Code],INVENTARIO[[#This Row],[Code]])</f>
        <v>0</v>
      </c>
      <c r="Q182" s="21">
        <f>INVENTARIO[[#This Row],[Entradas]]-INVENTARIO[[#This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1" t="s">
        <v>1484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https://github.com/uberboutique/whataform-repo/raw/main/pictures/UB0128.jpg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6" t="s">
        <v>1485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https://github.com/uberboutique/whataform-repo/raw/main/pictures/UB0129.jpg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SUMIFS(VENTAS[Cantidad],VENTAS[Code],INVENTARIO[[#This Row],[Code]])</f>
        <v>1</v>
      </c>
      <c r="Q184" s="21">
        <f>INVENTARIO[[#This Row],[Entradas]]-INVENTARIO[[#This Row],[Salidas]]</f>
        <v>1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6" t="s">
        <v>1486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https://github.com/uberboutique/whataform-repo/raw/main/pictures/UB0130.jpg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SUMIFS(VENTAS[Cantidad],VENTAS[Code],INVENTARIO[[#This Row],[Code]])</f>
        <v>1</v>
      </c>
      <c r="Q185" s="21">
        <f>INVENTARIO[[#This Row],[Entradas]]-INVENTARIO[[#This Row],[Salidas]]</f>
        <v>1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6" t="s">
        <v>1487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https://github.com/uberboutique/whataform-repo/raw/main/pictures/UB0131.jpg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6" t="s">
        <v>1488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https://github.com/uberboutique/whataform-repo/raw/main/pictures/UB0132.jpg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6" t="s">
        <v>1489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https://github.com/uberboutique/whataform-repo/raw/main/pictures/UB0133.jpg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6" t="s">
        <v>1490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https://github.com/uberboutique/whataform-repo/raw/main/pictures/UB0134.jpg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SUMIFS(VENTAS[Cantidad],VENTAS[Code],INVENTARIO[[#This Row],[Code]])</f>
        <v>2</v>
      </c>
      <c r="Q191" s="21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1491</v>
      </c>
      <c r="B195" s="95"/>
      <c r="C195" s="22" t="s">
        <v>12</v>
      </c>
      <c r="D195" s="109" t="s">
        <v>1800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https://github.com/uberboutique/whataform-repo/raw/main/pictures/UB0135.jpg</v>
      </c>
      <c r="L195" s="21"/>
      <c r="M195" s="19">
        <f t="shared" ref="M195:M205" si="27">Z195</f>
        <v>22</v>
      </c>
      <c r="N195" s="20"/>
      <c r="O195" s="118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22</v>
      </c>
      <c r="AA195" s="20">
        <f t="shared" ref="AA195:AA205" si="32">Z195-T195-W195</f>
        <v>7.2977777777777781</v>
      </c>
      <c r="AB195" s="20"/>
    </row>
    <row r="196" spans="1:28" ht="50" customHeight="1" x14ac:dyDescent="0.15">
      <c r="A196" s="23" t="s">
        <v>1492</v>
      </c>
      <c r="B196" s="95"/>
      <c r="C196" s="22" t="s">
        <v>12</v>
      </c>
      <c r="D196" s="109" t="s">
        <v>1800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https://github.com/uberboutique/whataform-repo/raw/main/pictures/UB0136.jpg</v>
      </c>
      <c r="L196" s="21"/>
      <c r="M196" s="19">
        <f t="shared" si="27"/>
        <v>22</v>
      </c>
      <c r="N196" s="20"/>
      <c r="O196" s="115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22</v>
      </c>
      <c r="AA196" s="20">
        <f t="shared" si="32"/>
        <v>7.2977777777777781</v>
      </c>
      <c r="AB196" s="20"/>
    </row>
    <row r="197" spans="1:28" ht="50" customHeight="1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5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 x14ac:dyDescent="0.15">
      <c r="A198" s="23" t="s">
        <v>1493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https://github.com/uberboutique/whataform-repo/raw/main/pictures/UB0137.jpg</v>
      </c>
      <c r="L198" s="21"/>
      <c r="M198" s="19">
        <f t="shared" si="27"/>
        <v>25</v>
      </c>
      <c r="N198" s="20"/>
      <c r="O198" s="115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5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 x14ac:dyDescent="0.15">
      <c r="A200" s="43" t="s">
        <v>1494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https://github.com/uberboutique/whataform-repo/raw/main/pictures/UB0138.jpg</v>
      </c>
      <c r="L200" s="21"/>
      <c r="M200" s="19">
        <f t="shared" si="27"/>
        <v>25</v>
      </c>
      <c r="N200" s="20"/>
      <c r="O200" s="115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customHeight="1" x14ac:dyDescent="0.15">
      <c r="A201" s="23" t="s">
        <v>1495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https://github.com/uberboutique/whataform-repo/raw/main/pictures/UB0139.jpg</v>
      </c>
      <c r="L201" s="21"/>
      <c r="M201" s="19">
        <f t="shared" si="27"/>
        <v>28</v>
      </c>
      <c r="N201" s="20"/>
      <c r="O201" s="118">
        <v>2</v>
      </c>
      <c r="P201" s="21">
        <f>SUMIFS(VENTAS[Cantidad],VENTAS[Code],INVENTARIO[[#This Row],[Code]])</f>
        <v>2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28</v>
      </c>
      <c r="AA201" s="20">
        <f t="shared" si="32"/>
        <v>11.395555555555557</v>
      </c>
      <c r="AB201" s="20"/>
    </row>
    <row r="202" spans="1:28" ht="50" customHeight="1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5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 x14ac:dyDescent="0.15">
      <c r="A203" s="23" t="s">
        <v>1496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https://github.com/uberboutique/whataform-repo/raw/main/pictures/UB0140.jpg</v>
      </c>
      <c r="L203" s="21"/>
      <c r="M203" s="19">
        <f t="shared" si="27"/>
        <v>14</v>
      </c>
      <c r="N203" s="20"/>
      <c r="O203" s="118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14</v>
      </c>
      <c r="AA203" s="20">
        <f t="shared" si="32"/>
        <v>7.3433333333333328</v>
      </c>
      <c r="AB203" s="20"/>
    </row>
    <row r="204" spans="1:28" ht="50" customHeight="1" x14ac:dyDescent="0.15">
      <c r="A204" s="23" t="s">
        <v>1497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https://github.com/uberboutique/whataform-repo/raw/main/pictures/UB0141.jpg</v>
      </c>
      <c r="L204" s="21"/>
      <c r="M204" s="19">
        <f t="shared" si="27"/>
        <v>12</v>
      </c>
      <c r="N204" s="20"/>
      <c r="O204" s="115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 x14ac:dyDescent="0.15">
      <c r="A205" s="23" t="s">
        <v>1498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https://github.com/uberboutique/whataform-repo/raw/main/pictures/UB0142.jpg</v>
      </c>
      <c r="L205" s="21"/>
      <c r="M205" s="19">
        <f t="shared" si="27"/>
        <v>23</v>
      </c>
      <c r="N205" s="20"/>
      <c r="O205" s="118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customHeight="1" x14ac:dyDescent="0.15">
      <c r="A206" s="23" t="s">
        <v>1499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https://github.com/uberboutique/whataform-repo/raw/main/pictures/UB0143.jpg</v>
      </c>
      <c r="L206" s="21"/>
      <c r="M206" s="19">
        <f t="shared" ref="M206:M212" si="34">Z206</f>
        <v>16</v>
      </c>
      <c r="N206" s="20"/>
      <c r="O206" s="115">
        <v>1</v>
      </c>
      <c r="P206" s="21">
        <f>SUMIFS(VENTAS[Cantidad],VENTAS[Code],INVENTARIO[[#This Row],[Code]])</f>
        <v>1</v>
      </c>
      <c r="Q206" s="21">
        <f>INVENTARIO[[#This Row],[Entradas]]-INVENTARIO[[#This Row],[Salidas]]</f>
        <v>0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16</v>
      </c>
      <c r="AA206" s="20">
        <f t="shared" ref="AA206:AA212" si="39">Z206-T206-W206</f>
        <v>7.072222222222222</v>
      </c>
      <c r="AB206" s="20"/>
    </row>
    <row r="207" spans="1:28" ht="50" customHeight="1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https://github.com/uberboutique/whataform-repo/raw/main/pictures/T0030.jpg</v>
      </c>
      <c r="L207" s="21"/>
      <c r="M207" s="19">
        <f t="shared" si="34"/>
        <v>25</v>
      </c>
      <c r="N207" s="20"/>
      <c r="O207" s="115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1500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https://github.com/uberboutique/whataform-repo/raw/main/pictures/UB0144.jpg</v>
      </c>
      <c r="L208" s="21"/>
      <c r="M208" s="19">
        <f t="shared" si="34"/>
        <v>25</v>
      </c>
      <c r="N208" s="20"/>
      <c r="O208" s="115">
        <v>4</v>
      </c>
      <c r="P208" s="21">
        <f>SUMIFS(VENTAS[Cantidad],VENTAS[Code],INVENTARIO[[#This Row],[Code]])</f>
        <v>3</v>
      </c>
      <c r="Q208" s="21">
        <f>INVENTARIO[[#This Row],[Entradas]]-INVENTARIO[[#This Row],[Salidas]]</f>
        <v>1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https://github.com/uberboutique/whataform-repo/raw/main/pictures/T0032.jpg</v>
      </c>
      <c r="L209" s="21"/>
      <c r="M209" s="19">
        <f t="shared" si="34"/>
        <v>25</v>
      </c>
      <c r="N209" s="20"/>
      <c r="O209" s="115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1501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https://github.com/uberboutique/whataform-repo/raw/main/pictures/UB0145.jpg</v>
      </c>
      <c r="L210" s="21"/>
      <c r="M210" s="19">
        <f t="shared" si="34"/>
        <v>28</v>
      </c>
      <c r="N210" s="20"/>
      <c r="O210" s="115">
        <v>4</v>
      </c>
      <c r="P210" s="21">
        <f>SUMIFS(VENTAS[Cantidad],VENTAS[Code],INVENTARIO[[#This Row],[Code]])</f>
        <v>3</v>
      </c>
      <c r="Q210" s="21">
        <f>INVENTARIO[[#This Row],[Entradas]]-INVENTARIO[[#This Row],[Salidas]]</f>
        <v>1</v>
      </c>
      <c r="R210" s="20">
        <v>249.2</v>
      </c>
      <c r="S210" s="20">
        <v>18</v>
      </c>
      <c r="T210" s="20">
        <f t="shared" si="35"/>
        <v>13.844444444444443</v>
      </c>
      <c r="U210" s="21">
        <v>340</v>
      </c>
      <c r="V210" s="20">
        <v>17.5</v>
      </c>
      <c r="W210" s="20">
        <f t="shared" si="36"/>
        <v>5.95</v>
      </c>
      <c r="X210" s="20">
        <f t="shared" si="37"/>
        <v>19.794444444444444</v>
      </c>
      <c r="Y210" s="20">
        <f t="shared" si="38"/>
        <v>26.716666666666665</v>
      </c>
      <c r="Z210" s="20">
        <v>28</v>
      </c>
      <c r="AA210" s="20">
        <f t="shared" si="39"/>
        <v>8.2055555555555557</v>
      </c>
      <c r="AB210" s="20"/>
    </row>
    <row r="211" spans="1:28" ht="50" customHeight="1" x14ac:dyDescent="0.15">
      <c r="A211" s="23" t="s">
        <v>1502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https://github.com/uberboutique/whataform-repo/raw/main/pictures/UB0146.jpg</v>
      </c>
      <c r="L211" s="21"/>
      <c r="M211" s="19">
        <f t="shared" si="34"/>
        <v>28</v>
      </c>
      <c r="N211" s="20"/>
      <c r="O211" s="118">
        <v>4</v>
      </c>
      <c r="P211" s="21">
        <f>SUMIFS(VENTAS[Cantidad],VENTAS[Code],INVENTARIO[[#This Row],[Code]])</f>
        <v>3</v>
      </c>
      <c r="Q211" s="21">
        <f>INVENTARIO[[#This Row],[Entradas]]-INVENTARIO[[#This Row],[Salidas]]</f>
        <v>1</v>
      </c>
      <c r="R211" s="20">
        <v>249.2</v>
      </c>
      <c r="S211" s="20">
        <v>18</v>
      </c>
      <c r="T211" s="20">
        <f t="shared" si="35"/>
        <v>13.844444444444443</v>
      </c>
      <c r="U211" s="21">
        <v>340</v>
      </c>
      <c r="V211" s="20">
        <v>17.5</v>
      </c>
      <c r="W211" s="20">
        <f t="shared" si="36"/>
        <v>5.95</v>
      </c>
      <c r="X211" s="20">
        <f t="shared" si="37"/>
        <v>19.794444444444444</v>
      </c>
      <c r="Y211" s="20">
        <f t="shared" si="38"/>
        <v>26.716666666666665</v>
      </c>
      <c r="Z211" s="20">
        <v>28</v>
      </c>
      <c r="AA211" s="20">
        <f t="shared" si="39"/>
        <v>8.2055555555555557</v>
      </c>
      <c r="AB211" s="20"/>
    </row>
    <row r="212" spans="1:28" ht="50" customHeight="1" x14ac:dyDescent="0.15">
      <c r="A212" s="23" t="s">
        <v>1503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https://github.com/uberboutique/whataform-repo/raw/main/pictures/UB0147.jpg</v>
      </c>
      <c r="L212" s="21"/>
      <c r="M212" s="19">
        <f t="shared" si="34"/>
        <v>28</v>
      </c>
      <c r="N212" s="20"/>
      <c r="O212" s="115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>
        <v>350</v>
      </c>
      <c r="V212" s="20">
        <v>8</v>
      </c>
      <c r="W212" s="20">
        <f t="shared" si="36"/>
        <v>2.8</v>
      </c>
      <c r="X212" s="20">
        <f t="shared" si="37"/>
        <v>16.644444444444442</v>
      </c>
      <c r="Y212" s="20">
        <f t="shared" si="38"/>
        <v>23.566666666666666</v>
      </c>
      <c r="Z212" s="20">
        <v>28</v>
      </c>
      <c r="AA212" s="20">
        <f t="shared" si="39"/>
        <v>11.355555555555558</v>
      </c>
      <c r="AB212" s="20"/>
    </row>
    <row r="213" spans="1:28" ht="50" customHeight="1" x14ac:dyDescent="0.15">
      <c r="A213" s="23" t="s">
        <v>1504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https://github.com/uberboutique/whataform-repo/raw/main/pictures/UB0148.jpg</v>
      </c>
      <c r="L213" s="21"/>
      <c r="M213" s="19">
        <f>Z213</f>
        <v>14</v>
      </c>
      <c r="N213" s="20"/>
      <c r="O213" s="118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>
        <v>200</v>
      </c>
      <c r="V213" s="20">
        <v>8</v>
      </c>
      <c r="W213" s="20">
        <f>U213*V213/1000</f>
        <v>1.6</v>
      </c>
      <c r="X213" s="20">
        <f>T213+W213</f>
        <v>9.5499999999999989</v>
      </c>
      <c r="Y213" s="20">
        <f>T213*1.5+W213</f>
        <v>13.524999999999999</v>
      </c>
      <c r="Z213" s="20">
        <f>ROUNDUP(Y213,0)</f>
        <v>14</v>
      </c>
      <c r="AA213" s="20">
        <f>Z213-T213-W213</f>
        <v>4.4500000000000011</v>
      </c>
      <c r="AB213" s="20"/>
    </row>
    <row r="214" spans="1:28" ht="50" customHeight="1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https://github.com/uberboutique/whataform-repo/raw/main/pictures/BI0020.jpg</v>
      </c>
      <c r="L214" s="21"/>
      <c r="M214" s="19">
        <f t="shared" ref="M214:M234" si="40">Z214</f>
        <v>22</v>
      </c>
      <c r="N214" s="20"/>
      <c r="O214" s="115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https://github.com/uberboutique/whataform-repo/raw/main/pictures/BI0021.jpg</v>
      </c>
      <c r="L215" s="21"/>
      <c r="M215" s="19">
        <f t="shared" si="40"/>
        <v>22</v>
      </c>
      <c r="N215" s="20"/>
      <c r="O215" s="115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7" t="s">
        <v>1505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https://github.com/uberboutique/whataform-repo/raw/main/pictures/UB0149.jpg</v>
      </c>
      <c r="L216" s="21"/>
      <c r="M216" s="19">
        <f t="shared" si="40"/>
        <v>20</v>
      </c>
      <c r="N216" s="20"/>
      <c r="O216" s="115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1506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https://github.com/uberboutique/whataform-repo/raw/main/pictures/UB0150.jpg</v>
      </c>
      <c r="L217" s="21"/>
      <c r="M217" s="19">
        <f t="shared" si="40"/>
        <v>25</v>
      </c>
      <c r="N217" s="20"/>
      <c r="O217" s="118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1507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https://github.com/uberboutique/whataform-repo/raw/main/pictures/UB0151.jpg</v>
      </c>
      <c r="L218" s="21"/>
      <c r="M218" s="19">
        <f t="shared" si="40"/>
        <v>25</v>
      </c>
      <c r="N218" s="20"/>
      <c r="O218" s="115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1508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https://github.com/uberboutique/whataform-repo/raw/main/pictures/UB0152.jpg</v>
      </c>
      <c r="L219" s="21"/>
      <c r="M219" s="19">
        <f t="shared" si="40"/>
        <v>30</v>
      </c>
      <c r="N219" s="20"/>
      <c r="O219" s="118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 x14ac:dyDescent="0.15">
      <c r="A220" s="23" t="s">
        <v>1509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https://github.com/uberboutique/whataform-repo/raw/main/pictures/UB0153.jpg</v>
      </c>
      <c r="L220" s="21"/>
      <c r="M220" s="19">
        <f t="shared" si="40"/>
        <v>30</v>
      </c>
      <c r="N220" s="20"/>
      <c r="O220" s="115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https://github.com/uberboutique/whataform-repo/raw/main/pictures/V0078.jpg</v>
      </c>
      <c r="L221" s="21"/>
      <c r="M221" s="19">
        <f t="shared" si="40"/>
        <v>25</v>
      </c>
      <c r="N221" s="20"/>
      <c r="O221" s="115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https://github.com/uberboutique/whataform-repo/raw/main/pictures/BI0022.jpg</v>
      </c>
      <c r="L222" s="21"/>
      <c r="M222" s="19">
        <f t="shared" si="40"/>
        <v>22</v>
      </c>
      <c r="N222" s="20"/>
      <c r="O222" s="115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1510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https://github.com/uberboutique/whataform-repo/raw/main/pictures/UB0154.jpg</v>
      </c>
      <c r="L223" s="21"/>
      <c r="M223" s="19">
        <f t="shared" si="40"/>
        <v>18</v>
      </c>
      <c r="N223" s="20"/>
      <c r="O223" s="118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1511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https://github.com/uberboutique/whataform-repo/raw/main/pictures/UB0155.jpg</v>
      </c>
      <c r="L224" s="21"/>
      <c r="M224" s="19">
        <f t="shared" si="40"/>
        <v>15</v>
      </c>
      <c r="N224" s="20"/>
      <c r="O224" s="115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1512</v>
      </c>
      <c r="B225" s="95"/>
      <c r="C225" s="22" t="s">
        <v>12</v>
      </c>
      <c r="D225" s="109" t="s">
        <v>417</v>
      </c>
      <c r="E225" s="70" t="s">
        <v>911</v>
      </c>
      <c r="F225" s="77" t="s">
        <v>697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https://github.com/uberboutique/whataform-repo/raw/main/pictures/UB0156.jpg</v>
      </c>
      <c r="L225" s="21"/>
      <c r="M225" s="19">
        <f t="shared" si="40"/>
        <v>15</v>
      </c>
      <c r="N225" s="20"/>
      <c r="O225" s="118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15</v>
      </c>
      <c r="AA225" s="20">
        <f t="shared" si="45"/>
        <v>6.2127777777777773</v>
      </c>
      <c r="AB225" s="20"/>
    </row>
    <row r="226" spans="1:28" ht="50" customHeight="1" x14ac:dyDescent="0.15">
      <c r="A226" s="23" t="s">
        <v>1513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https://github.com/uberboutique/whataform-repo/raw/main/pictures/UB0157.jpg</v>
      </c>
      <c r="L226" s="21"/>
      <c r="M226" s="19">
        <f t="shared" si="40"/>
        <v>15</v>
      </c>
      <c r="N226" s="20"/>
      <c r="O226" s="115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15</v>
      </c>
      <c r="AA226" s="20">
        <f t="shared" si="45"/>
        <v>6.2127777777777773</v>
      </c>
      <c r="AB226" s="20"/>
    </row>
    <row r="227" spans="1:28" ht="50" customHeight="1" x14ac:dyDescent="0.15">
      <c r="A227" s="23" t="s">
        <v>1514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https://github.com/uberboutique/whataform-repo/raw/main/pictures/UB0158.jpg</v>
      </c>
      <c r="L227" s="21"/>
      <c r="M227" s="19">
        <f t="shared" si="40"/>
        <v>15</v>
      </c>
      <c r="N227" s="20"/>
      <c r="O227" s="118">
        <v>2</v>
      </c>
      <c r="P227" s="21">
        <f>SUMIFS(VENTAS[Cantidad],VENTAS[Code],INVENTARIO[[#This Row],[Code]])</f>
        <v>2</v>
      </c>
      <c r="Q227" s="21">
        <f>INVENTARIO[[#This Row],[Entradas]]-INVENTARIO[[#This Row],[Salidas]]</f>
        <v>0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47" t="s">
        <v>1515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https://github.com/uberboutique/whataform-repo/raw/main/pictures/UB0159.jpg</v>
      </c>
      <c r="L228" s="21"/>
      <c r="M228" s="19">
        <f t="shared" si="40"/>
        <v>15</v>
      </c>
      <c r="N228" s="20"/>
      <c r="O228" s="115">
        <v>2</v>
      </c>
      <c r="P228" s="21">
        <f>SUMIFS(VENTAS[Cantidad],VENTAS[Code],INVENTARIO[[#This Row],[Code]])</f>
        <v>1</v>
      </c>
      <c r="Q228" s="21">
        <f>INVENTARIO[[#This Row],[Entradas]]-INVENTARIO[[#This Row],[Salidas]]</f>
        <v>1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https://github.com/uberboutique/whataform-repo/raw/main/pictures/A0011.jpg</v>
      </c>
      <c r="L229" s="21"/>
      <c r="M229" s="19">
        <f t="shared" si="40"/>
        <v>10</v>
      </c>
      <c r="N229" s="20"/>
      <c r="O229" s="115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1516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https://github.com/uberboutique/whataform-repo/raw/main/pictures/UB0160.jpg</v>
      </c>
      <c r="L230" s="21"/>
      <c r="M230" s="19">
        <f t="shared" si="40"/>
        <v>22</v>
      </c>
      <c r="N230" s="20"/>
      <c r="O230" s="115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https://github.com/uberboutique/whataform-repo/raw/main/pictures/BI0026.jpg</v>
      </c>
      <c r="L231" s="21"/>
      <c r="M231" s="19">
        <f t="shared" si="40"/>
        <v>22</v>
      </c>
      <c r="N231" s="20"/>
      <c r="O231" s="115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1517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https://github.com/uberboutique/whataform-repo/raw/main/pictures/UB0161.jpg</v>
      </c>
      <c r="L232" s="21"/>
      <c r="M232" s="19">
        <v>12</v>
      </c>
      <c r="N232" s="20"/>
      <c r="O232" s="115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https://github.com/uberboutique/whataform-repo/raw/main/pictures/V0080.jpg</v>
      </c>
      <c r="L233" s="21"/>
      <c r="M233" s="19">
        <f t="shared" si="40"/>
        <v>25</v>
      </c>
      <c r="N233" s="20"/>
      <c r="O233" s="115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7" t="s">
        <v>1518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https://github.com/uberboutique/whataform-repo/raw/main/pictures/UB0162.jpg</v>
      </c>
      <c r="L234" s="21"/>
      <c r="M234" s="19">
        <f t="shared" si="40"/>
        <v>25</v>
      </c>
      <c r="N234" s="20"/>
      <c r="O234" s="115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customHeight="1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https://github.com/uberboutique/whataform-repo/raw/main/pictures/SB0001.jpg</v>
      </c>
      <c r="L235" s="21"/>
      <c r="M235" s="19">
        <f t="shared" ref="M235:M239" si="46">Z235</f>
        <v>25</v>
      </c>
      <c r="N235" s="20"/>
      <c r="O235" s="115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customHeight="1" x14ac:dyDescent="0.15">
      <c r="A236" s="23" t="s">
        <v>1519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https://github.com/uberboutique/whataform-repo/raw/main/pictures/UB0163.jpg</v>
      </c>
      <c r="L236" s="21"/>
      <c r="M236" s="19">
        <f t="shared" si="46"/>
        <v>25</v>
      </c>
      <c r="N236" s="20"/>
      <c r="O236" s="115">
        <v>2</v>
      </c>
      <c r="P236" s="21">
        <f>SUMIFS(VENTAS[Cantidad],VENTAS[Code],INVENTARIO[[#This Row],[Code]])</f>
        <v>2</v>
      </c>
      <c r="Q236" s="21">
        <f>INVENTARIO[[#This Row],[Entradas]]-INVENTARIO[[#This Row],[Salidas]]</f>
        <v>0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customHeight="1" x14ac:dyDescent="0.15">
      <c r="A237" s="23" t="s">
        <v>1520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https://github.com/uberboutique/whataform-repo/raw/main/pictures/UB0164.jpg</v>
      </c>
      <c r="L237" s="21"/>
      <c r="M237" s="19">
        <f t="shared" si="46"/>
        <v>25</v>
      </c>
      <c r="N237" s="20"/>
      <c r="O237" s="118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>
        <v>300</v>
      </c>
      <c r="V237" s="20">
        <v>8</v>
      </c>
      <c r="W237" s="20">
        <f t="shared" si="48"/>
        <v>2.4</v>
      </c>
      <c r="X237" s="20">
        <f t="shared" si="49"/>
        <v>13.847222222222223</v>
      </c>
      <c r="Y237" s="20">
        <f t="shared" si="50"/>
        <v>19.570833333333333</v>
      </c>
      <c r="Z237" s="20">
        <v>25</v>
      </c>
      <c r="AA237" s="20">
        <f t="shared" si="51"/>
        <v>11.152777777777777</v>
      </c>
      <c r="AB237" s="20"/>
    </row>
    <row r="238" spans="1:28" ht="50" customHeight="1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https://github.com/uberboutique/whataform-repo/raw/main/pictures/SB0003.jpg</v>
      </c>
      <c r="L238" s="21"/>
      <c r="M238" s="19">
        <f t="shared" si="46"/>
        <v>25</v>
      </c>
      <c r="N238" s="20"/>
      <c r="O238" s="115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customHeight="1" x14ac:dyDescent="0.15">
      <c r="A239" s="23" t="s">
        <v>1521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https://github.com/uberboutique/whataform-repo/raw/main/pictures/UB0165.jpg</v>
      </c>
      <c r="L239" s="21"/>
      <c r="M239" s="19">
        <f t="shared" si="46"/>
        <v>25</v>
      </c>
      <c r="N239" s="20"/>
      <c r="O239" s="118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customHeight="1" x14ac:dyDescent="0.15">
      <c r="A240" s="47" t="s">
        <v>1522</v>
      </c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https://github.com/uberboutique/whataform-repo/raw/main/pictures/UB0166.jpg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48" t="s">
        <v>1523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https://github.com/uberboutique/whataform-repo/raw/main/pictures/UB0167.jpg</v>
      </c>
      <c r="L241" s="21"/>
      <c r="M241" s="19">
        <f t="shared" ref="M241:M246" si="52">Z241</f>
        <v>20</v>
      </c>
      <c r="N241" s="20"/>
      <c r="O241" s="118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3">R241/S241</f>
        <v>10.237222222222222</v>
      </c>
      <c r="U241" s="21">
        <v>300</v>
      </c>
      <c r="V241" s="20">
        <v>8</v>
      </c>
      <c r="W241" s="20">
        <f t="shared" ref="W241:W246" si="54">U241*V241/1000</f>
        <v>2.4</v>
      </c>
      <c r="X241" s="20">
        <f t="shared" ref="X241:X246" si="55">T241+W241</f>
        <v>12.637222222222222</v>
      </c>
      <c r="Y241" s="20">
        <f t="shared" ref="Y241:Y246" si="56">T241*1.5+W241</f>
        <v>17.755833333333332</v>
      </c>
      <c r="Z241" s="20">
        <v>20</v>
      </c>
      <c r="AA241" s="20">
        <f t="shared" ref="AA241:AA246" si="57">Z241-T241-W241</f>
        <v>7.3627777777777776</v>
      </c>
      <c r="AB241" s="20"/>
    </row>
    <row r="242" spans="1:28" ht="50" customHeight="1" x14ac:dyDescent="0.15">
      <c r="A242" s="47" t="s">
        <v>1524</v>
      </c>
      <c r="B242" s="95"/>
      <c r="C242" s="22" t="s">
        <v>12</v>
      </c>
      <c r="D242" s="109" t="s">
        <v>194</v>
      </c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https://github.com/uberboutique/whataform-repo/raw/main/pictures/UB0168.jpg</v>
      </c>
      <c r="L242" s="21"/>
      <c r="M242" s="19">
        <f t="shared" si="52"/>
        <v>1.5</v>
      </c>
      <c r="N242" s="20"/>
      <c r="O242" s="115">
        <v>10</v>
      </c>
      <c r="P242" s="21">
        <f>SUMIFS(VENTAS[Cantidad],VENTAS[Code],INVENTARIO[[#This Row],[Code]])</f>
        <v>2</v>
      </c>
      <c r="Q242" s="21">
        <f>INVENTARIO[[#This Row],[Entradas]]-INVENTARIO[[#This Row],[Salidas]]</f>
        <v>8</v>
      </c>
      <c r="R242" s="20">
        <v>8</v>
      </c>
      <c r="S242" s="20">
        <v>18</v>
      </c>
      <c r="T242" s="20">
        <f t="shared" si="53"/>
        <v>0.44444444444444442</v>
      </c>
      <c r="U242" s="21">
        <v>50</v>
      </c>
      <c r="V242" s="20">
        <v>8</v>
      </c>
      <c r="W242" s="20">
        <f t="shared" si="54"/>
        <v>0.4</v>
      </c>
      <c r="X242" s="20">
        <f t="shared" si="55"/>
        <v>0.84444444444444444</v>
      </c>
      <c r="Y242" s="20">
        <f t="shared" si="56"/>
        <v>1.0666666666666667</v>
      </c>
      <c r="Z242" s="20">
        <v>1.5</v>
      </c>
      <c r="AA242" s="20">
        <f t="shared" si="57"/>
        <v>0.65555555555555556</v>
      </c>
      <c r="AB242" s="20"/>
    </row>
    <row r="243" spans="1:28" ht="50" customHeight="1" x14ac:dyDescent="0.15">
      <c r="A243" s="48" t="s">
        <v>1525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https://github.com/uberboutique/whataform-repo/raw/main/pictures/UB0169.jpg</v>
      </c>
      <c r="L243" s="21"/>
      <c r="M243" s="19">
        <f t="shared" si="52"/>
        <v>25</v>
      </c>
      <c r="N243" s="20"/>
      <c r="O243" s="118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3"/>
        <v>14.526111111111113</v>
      </c>
      <c r="U243" s="21">
        <v>300</v>
      </c>
      <c r="V243" s="20">
        <v>8</v>
      </c>
      <c r="W243" s="20">
        <f t="shared" si="54"/>
        <v>2.4</v>
      </c>
      <c r="X243" s="20">
        <f t="shared" si="55"/>
        <v>16.926111111111112</v>
      </c>
      <c r="Y243" s="20">
        <f t="shared" si="56"/>
        <v>24.189166666666669</v>
      </c>
      <c r="Z243" s="20">
        <f t="shared" ref="Z243:Z246" si="58">ROUNDUP(Y243,0)</f>
        <v>25</v>
      </c>
      <c r="AA243" s="20">
        <f t="shared" si="57"/>
        <v>8.0738888888888862</v>
      </c>
      <c r="AB243" s="20"/>
    </row>
    <row r="244" spans="1:28" ht="50" customHeight="1" x14ac:dyDescent="0.15">
      <c r="A244" s="47" t="s">
        <v>1526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https://github.com/uberboutique/whataform-repo/raw/main/pictures/UB0170.jpg</v>
      </c>
      <c r="L244" s="21"/>
      <c r="M244" s="19">
        <f t="shared" si="52"/>
        <v>1</v>
      </c>
      <c r="N244" s="20"/>
      <c r="O244" s="115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3"/>
        <v>1.3888888888888889E-3</v>
      </c>
      <c r="U244" s="21">
        <v>30</v>
      </c>
      <c r="V244" s="20">
        <v>8</v>
      </c>
      <c r="W244" s="20">
        <f t="shared" si="54"/>
        <v>0.24</v>
      </c>
      <c r="X244" s="20">
        <f t="shared" si="55"/>
        <v>0.24138888888888888</v>
      </c>
      <c r="Y244" s="20">
        <f t="shared" si="56"/>
        <v>0.24208333333333332</v>
      </c>
      <c r="Z244" s="20">
        <v>1</v>
      </c>
      <c r="AA244" s="20">
        <f t="shared" si="57"/>
        <v>0.75861111111111112</v>
      </c>
      <c r="AB244" s="20"/>
    </row>
    <row r="245" spans="1:28" ht="50" customHeight="1" x14ac:dyDescent="0.15">
      <c r="A245" s="48" t="s">
        <v>1527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https://github.com/uberboutique/whataform-repo/raw/main/pictures/UB0171.jpg</v>
      </c>
      <c r="L245" s="21"/>
      <c r="M245" s="19">
        <f t="shared" si="52"/>
        <v>30</v>
      </c>
      <c r="N245" s="20"/>
      <c r="O245" s="118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3"/>
        <v>12.717777777777776</v>
      </c>
      <c r="U245" s="21">
        <v>500</v>
      </c>
      <c r="V245" s="20">
        <v>8</v>
      </c>
      <c r="W245" s="20">
        <f t="shared" si="54"/>
        <v>4</v>
      </c>
      <c r="X245" s="20">
        <f t="shared" si="55"/>
        <v>16.717777777777776</v>
      </c>
      <c r="Y245" s="20">
        <f t="shared" si="56"/>
        <v>23.076666666666664</v>
      </c>
      <c r="Z245" s="20">
        <v>30</v>
      </c>
      <c r="AA245" s="20">
        <f t="shared" si="57"/>
        <v>13.282222222222224</v>
      </c>
      <c r="AB245" s="20"/>
    </row>
    <row r="246" spans="1:28" ht="50" customHeight="1" x14ac:dyDescent="0.15">
      <c r="A246" s="47" t="s">
        <v>1528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https://github.com/uberboutique/whataform-repo/raw/main/pictures/UB0172.jpg</v>
      </c>
      <c r="L246" s="21"/>
      <c r="M246" s="19">
        <f t="shared" si="52"/>
        <v>1</v>
      </c>
      <c r="N246" s="20"/>
      <c r="O246" s="115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3"/>
        <v>3.6111111111111115E-2</v>
      </c>
      <c r="U246" s="21">
        <v>50</v>
      </c>
      <c r="V246" s="20">
        <v>8</v>
      </c>
      <c r="W246" s="20">
        <f t="shared" si="54"/>
        <v>0.4</v>
      </c>
      <c r="X246" s="20">
        <f t="shared" si="55"/>
        <v>0.43611111111111112</v>
      </c>
      <c r="Y246" s="20">
        <f t="shared" si="56"/>
        <v>0.45416666666666672</v>
      </c>
      <c r="Z246" s="20">
        <f t="shared" si="58"/>
        <v>1</v>
      </c>
      <c r="AA246" s="20">
        <f t="shared" si="57"/>
        <v>0.56388888888888888</v>
      </c>
      <c r="AB246" s="20"/>
    </row>
    <row r="247" spans="1:28" ht="50" customHeight="1" x14ac:dyDescent="0.15">
      <c r="A247" s="48" t="s">
        <v>1529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https://github.com/uberboutique/whataform-repo/raw/main/pictures/UB0173.jpg</v>
      </c>
      <c r="L247" s="21"/>
      <c r="M247" s="19">
        <f t="shared" ref="M247:M250" si="59">Z247</f>
        <v>4</v>
      </c>
      <c r="N247" s="20"/>
      <c r="O247" s="115">
        <v>1</v>
      </c>
      <c r="P247" s="21">
        <f>SUMIFS(VENTAS[Cantidad],VENTAS[Code],INVENTARIO[[#This Row],[Code]])</f>
        <v>0</v>
      </c>
      <c r="Q247" s="21">
        <f>INVENTARIO[[#This Row],[Entradas]]-INVENTARIO[[#This Row],[Salidas]]</f>
        <v>1</v>
      </c>
      <c r="R247" s="20">
        <v>36.86</v>
      </c>
      <c r="S247" s="20">
        <v>18</v>
      </c>
      <c r="T247" s="20">
        <f t="shared" ref="T247:T250" si="60">R247/S247</f>
        <v>2.0477777777777777</v>
      </c>
      <c r="U247" s="21"/>
      <c r="V247" s="20">
        <v>8</v>
      </c>
      <c r="W247" s="20">
        <f t="shared" ref="W247:W250" si="61">U247*V247/1000</f>
        <v>0</v>
      </c>
      <c r="X247" s="20">
        <f t="shared" ref="X247:X250" si="62">T247+W247</f>
        <v>2.0477777777777777</v>
      </c>
      <c r="Y247" s="20">
        <f t="shared" ref="Y247:Y250" si="63">T247*1.5+W247</f>
        <v>3.0716666666666663</v>
      </c>
      <c r="Z247" s="20">
        <f t="shared" ref="Z247" si="64">ROUNDUP(Y247,0)</f>
        <v>4</v>
      </c>
      <c r="AA247" s="20">
        <f t="shared" ref="AA247:AA250" si="65">Z247-T247-W247</f>
        <v>1.9522222222222223</v>
      </c>
      <c r="AB247" s="20"/>
    </row>
    <row r="248" spans="1:28" ht="50" customHeight="1" x14ac:dyDescent="0.15">
      <c r="A248" s="47" t="s">
        <v>1530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https://github.com/uberboutique/whataform-repo/raw/main/pictures/UB0174.jpg</v>
      </c>
      <c r="L248" s="21"/>
      <c r="M248" s="19">
        <f t="shared" si="59"/>
        <v>20</v>
      </c>
      <c r="N248" s="20"/>
      <c r="O248" s="115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0"/>
        <v>12.711111111111112</v>
      </c>
      <c r="U248" s="21">
        <v>250</v>
      </c>
      <c r="V248" s="20">
        <v>8</v>
      </c>
      <c r="W248" s="20">
        <f t="shared" si="61"/>
        <v>2</v>
      </c>
      <c r="X248" s="20">
        <f t="shared" si="62"/>
        <v>14.711111111111112</v>
      </c>
      <c r="Y248" s="20">
        <f t="shared" si="63"/>
        <v>21.06666666666667</v>
      </c>
      <c r="Z248" s="20">
        <v>20</v>
      </c>
      <c r="AA248" s="20">
        <f t="shared" si="65"/>
        <v>5.2888888888888879</v>
      </c>
      <c r="AB248" s="20"/>
    </row>
    <row r="249" spans="1:28" ht="50" customHeight="1" x14ac:dyDescent="0.15">
      <c r="A249" s="23" t="s">
        <v>1531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https://github.com/uberboutique/whataform-repo/raw/main/pictures/UB0175.jpg</v>
      </c>
      <c r="L249" s="21"/>
      <c r="M249" s="19">
        <f t="shared" si="59"/>
        <v>10</v>
      </c>
      <c r="N249" s="20"/>
      <c r="O249" s="118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0"/>
        <v>5.4305555555555554</v>
      </c>
      <c r="U249" s="21">
        <v>50</v>
      </c>
      <c r="V249" s="20">
        <v>8</v>
      </c>
      <c r="W249" s="20">
        <f t="shared" si="61"/>
        <v>0.4</v>
      </c>
      <c r="X249" s="20">
        <f t="shared" si="62"/>
        <v>5.8305555555555557</v>
      </c>
      <c r="Y249" s="20">
        <f t="shared" si="63"/>
        <v>8.5458333333333325</v>
      </c>
      <c r="Z249" s="20">
        <v>10</v>
      </c>
      <c r="AA249" s="20">
        <f t="shared" si="65"/>
        <v>4.1694444444444443</v>
      </c>
      <c r="AB249" s="20"/>
    </row>
    <row r="250" spans="1:28" ht="50" customHeight="1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https://github.com/uberboutique/whataform-repo/raw/main/pictures/CA0003.jpg</v>
      </c>
      <c r="L250" s="21"/>
      <c r="M250" s="19">
        <f t="shared" si="59"/>
        <v>40</v>
      </c>
      <c r="N250" s="20"/>
      <c r="O250" s="115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0"/>
        <v>25.12222222222222</v>
      </c>
      <c r="U250" s="21">
        <v>350</v>
      </c>
      <c r="V250" s="20">
        <v>8</v>
      </c>
      <c r="W250" s="20">
        <f t="shared" si="61"/>
        <v>2.8</v>
      </c>
      <c r="X250" s="20">
        <f t="shared" si="62"/>
        <v>27.922222222222221</v>
      </c>
      <c r="Y250" s="20">
        <f t="shared" si="63"/>
        <v>40.483333333333327</v>
      </c>
      <c r="Z250" s="20">
        <v>40</v>
      </c>
      <c r="AA250" s="20">
        <f t="shared" si="65"/>
        <v>12.077777777777779</v>
      </c>
      <c r="AB250" s="20"/>
    </row>
    <row r="251" spans="1:28" ht="50" customHeight="1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https://github.com/uberboutique/whataform-repo/raw/main/pictures/P0017.jpg</v>
      </c>
      <c r="L251" s="21"/>
      <c r="M251" s="19">
        <f t="shared" ref="M251:M252" si="66">Z251</f>
        <v>19</v>
      </c>
      <c r="N251" s="20"/>
      <c r="O251" s="115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7">R251/S251</f>
        <v>11.722222222222221</v>
      </c>
      <c r="U251" s="21">
        <v>100</v>
      </c>
      <c r="V251" s="20">
        <v>8</v>
      </c>
      <c r="W251" s="20">
        <f t="shared" ref="W251:W252" si="68">U251*V251/1000</f>
        <v>0.8</v>
      </c>
      <c r="X251" s="20">
        <f t="shared" ref="X251:X252" si="69">T251+W251</f>
        <v>12.522222222222222</v>
      </c>
      <c r="Y251" s="20">
        <f t="shared" ref="Y251:Y252" si="70">T251*1.5+W251</f>
        <v>18.383333333333333</v>
      </c>
      <c r="Z251" s="20">
        <f t="shared" ref="Z251" si="71">ROUNDUP(Y251,0)</f>
        <v>19</v>
      </c>
      <c r="AA251" s="20">
        <f t="shared" ref="AA251:AA252" si="72">Z251-T251-W251</f>
        <v>6.4777777777777787</v>
      </c>
      <c r="AB251" s="20"/>
    </row>
    <row r="252" spans="1:28" ht="50" customHeight="1" x14ac:dyDescent="0.15">
      <c r="A252" s="23" t="s">
        <v>1532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https://github.com/uberboutique/whataform-repo/raw/main/pictures/UB0176.jpg</v>
      </c>
      <c r="L252" s="21"/>
      <c r="M252" s="19">
        <f t="shared" si="66"/>
        <v>14</v>
      </c>
      <c r="N252" s="20"/>
      <c r="O252" s="115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7"/>
        <v>9.4444444444444446</v>
      </c>
      <c r="U252" s="21">
        <v>120</v>
      </c>
      <c r="V252" s="20">
        <v>8</v>
      </c>
      <c r="W252" s="20">
        <f t="shared" si="68"/>
        <v>0.96</v>
      </c>
      <c r="X252" s="20">
        <f t="shared" si="69"/>
        <v>10.404444444444444</v>
      </c>
      <c r="Y252" s="20">
        <f t="shared" si="70"/>
        <v>15.126666666666669</v>
      </c>
      <c r="Z252" s="20">
        <v>14</v>
      </c>
      <c r="AA252" s="20">
        <f t="shared" si="72"/>
        <v>3.5955555555555554</v>
      </c>
      <c r="AB252" s="20"/>
    </row>
    <row r="253" spans="1:28" ht="50" customHeight="1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3">Z253</f>
        <v>8</v>
      </c>
      <c r="N253" s="20"/>
      <c r="O253" s="115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4">R253/S253</f>
        <v>3.4644444444444442</v>
      </c>
      <c r="U253" s="21">
        <v>50</v>
      </c>
      <c r="V253" s="20">
        <v>8</v>
      </c>
      <c r="W253" s="20">
        <f t="shared" ref="W253:W260" si="75">U253*V253/1000</f>
        <v>0.4</v>
      </c>
      <c r="X253" s="20">
        <f t="shared" ref="X253:X260" si="76">T253+W253</f>
        <v>3.8644444444444441</v>
      </c>
      <c r="Y253" s="20">
        <f t="shared" ref="Y253:Y260" si="77">T253*1.5+W253</f>
        <v>5.5966666666666667</v>
      </c>
      <c r="Z253" s="20">
        <v>8</v>
      </c>
      <c r="AA253" s="20">
        <f t="shared" ref="AA253:AA260" si="78">Z253-T253-W253</f>
        <v>4.1355555555555554</v>
      </c>
      <c r="AB253" s="20"/>
    </row>
    <row r="254" spans="1:28" ht="50" customHeight="1" x14ac:dyDescent="0.15">
      <c r="A254" s="23" t="s">
        <v>1533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https://github.com/uberboutique/whataform-repo/raw/main/pictures/UB0177.jpg</v>
      </c>
      <c r="L254" s="21"/>
      <c r="M254" s="19">
        <f t="shared" si="73"/>
        <v>15</v>
      </c>
      <c r="N254" s="20"/>
      <c r="O254" s="115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4"/>
        <v>7.3761111111111113</v>
      </c>
      <c r="U254" s="21">
        <v>100</v>
      </c>
      <c r="V254" s="20">
        <v>8</v>
      </c>
      <c r="W254" s="20">
        <f t="shared" si="75"/>
        <v>0.8</v>
      </c>
      <c r="X254" s="20">
        <f t="shared" si="76"/>
        <v>8.176111111111112</v>
      </c>
      <c r="Y254" s="20">
        <f t="shared" si="77"/>
        <v>11.864166666666668</v>
      </c>
      <c r="Z254" s="20">
        <v>15</v>
      </c>
      <c r="AA254" s="20">
        <f t="shared" si="78"/>
        <v>6.8238888888888889</v>
      </c>
      <c r="AB254" s="20"/>
    </row>
    <row r="255" spans="1:28" ht="50" customHeight="1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https://github.com/uberboutique/whataform-repo/raw/main/pictures/CA0004.jpg</v>
      </c>
      <c r="L255" s="21"/>
      <c r="M255" s="19">
        <f t="shared" si="73"/>
        <v>40</v>
      </c>
      <c r="N255" s="20"/>
      <c r="O255" s="115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4"/>
        <v>24.586111111111112</v>
      </c>
      <c r="U255" s="21">
        <v>400</v>
      </c>
      <c r="V255" s="20">
        <v>8</v>
      </c>
      <c r="W255" s="20">
        <f t="shared" si="75"/>
        <v>3.2</v>
      </c>
      <c r="X255" s="20">
        <f t="shared" si="76"/>
        <v>27.786111111111111</v>
      </c>
      <c r="Y255" s="20">
        <f t="shared" si="77"/>
        <v>40.079166666666673</v>
      </c>
      <c r="Z255" s="20">
        <v>40</v>
      </c>
      <c r="AA255" s="20">
        <f t="shared" si="78"/>
        <v>12.213888888888889</v>
      </c>
      <c r="AB255" s="20"/>
    </row>
    <row r="256" spans="1:28" ht="50" customHeight="1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https://github.com/uberboutique/whataform-repo/raw/main/pictures/P0019.jpg</v>
      </c>
      <c r="L256" s="21"/>
      <c r="M256" s="19">
        <f t="shared" si="73"/>
        <v>17</v>
      </c>
      <c r="N256" s="20"/>
      <c r="O256" s="115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4"/>
        <v>9.089444444444446</v>
      </c>
      <c r="U256" s="21">
        <v>100</v>
      </c>
      <c r="V256" s="20">
        <v>8</v>
      </c>
      <c r="W256" s="20">
        <f t="shared" si="75"/>
        <v>0.8</v>
      </c>
      <c r="X256" s="20">
        <f t="shared" si="76"/>
        <v>9.8894444444444467</v>
      </c>
      <c r="Y256" s="20">
        <f t="shared" si="77"/>
        <v>14.43416666666667</v>
      </c>
      <c r="Z256" s="20">
        <v>17</v>
      </c>
      <c r="AA256" s="20">
        <f t="shared" si="78"/>
        <v>7.1105555555555542</v>
      </c>
      <c r="AB256" s="20"/>
    </row>
    <row r="257" spans="1:28" ht="50" customHeight="1" x14ac:dyDescent="0.15">
      <c r="A257" s="23" t="s">
        <v>1534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https://github.com/uberboutique/whataform-repo/raw/main/pictures/UB0178.jpg</v>
      </c>
      <c r="L257" s="21"/>
      <c r="M257" s="19">
        <f t="shared" si="73"/>
        <v>38</v>
      </c>
      <c r="N257" s="20"/>
      <c r="O257" s="118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4"/>
        <v>22.834999999999997</v>
      </c>
      <c r="U257" s="21">
        <v>400</v>
      </c>
      <c r="V257" s="20">
        <v>8</v>
      </c>
      <c r="W257" s="20">
        <f t="shared" si="75"/>
        <v>3.2</v>
      </c>
      <c r="X257" s="20">
        <f t="shared" si="76"/>
        <v>26.034999999999997</v>
      </c>
      <c r="Y257" s="20">
        <f t="shared" si="77"/>
        <v>37.452500000000001</v>
      </c>
      <c r="Z257" s="20">
        <v>38</v>
      </c>
      <c r="AA257" s="20">
        <f t="shared" si="78"/>
        <v>11.965000000000003</v>
      </c>
      <c r="AB257" s="20"/>
    </row>
    <row r="258" spans="1:28" ht="50" customHeight="1" x14ac:dyDescent="0.15">
      <c r="A258" s="23" t="s">
        <v>1535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https://github.com/uberboutique/whataform-repo/raw/main/pictures/UB0179.jpg</v>
      </c>
      <c r="L258" s="21"/>
      <c r="M258" s="19">
        <f t="shared" si="73"/>
        <v>45</v>
      </c>
      <c r="N258" s="20"/>
      <c r="O258" s="115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4"/>
        <v>31.812777777777779</v>
      </c>
      <c r="U258" s="21">
        <v>530</v>
      </c>
      <c r="V258" s="20">
        <v>8</v>
      </c>
      <c r="W258" s="20">
        <f t="shared" si="75"/>
        <v>4.24</v>
      </c>
      <c r="X258" s="20">
        <f t="shared" si="76"/>
        <v>36.052777777777777</v>
      </c>
      <c r="Y258" s="20">
        <f t="shared" si="77"/>
        <v>51.959166666666668</v>
      </c>
      <c r="Z258" s="20">
        <v>45</v>
      </c>
      <c r="AA258" s="20">
        <f t="shared" si="78"/>
        <v>8.9472222222222211</v>
      </c>
      <c r="AB258" s="20"/>
    </row>
    <row r="259" spans="1:28" ht="50" customHeight="1" x14ac:dyDescent="0.15">
      <c r="A259" s="23" t="s">
        <v>1536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https://github.com/uberboutique/whataform-repo/raw/main/pictures/UB0180.jpg</v>
      </c>
      <c r="L259" s="21"/>
      <c r="M259" s="19">
        <f t="shared" si="73"/>
        <v>19</v>
      </c>
      <c r="N259" s="20"/>
      <c r="O259" s="118">
        <v>1</v>
      </c>
      <c r="P259" s="21">
        <f>SUMIFS(VENTAS[Cantidad],VENTAS[Code],INVENTARIO[[#This Row],[Code]])</f>
        <v>1</v>
      </c>
      <c r="Q259" s="21">
        <f>INVENTARIO[[#This Row],[Entradas]]-INVENTARIO[[#This Row],[Salidas]]</f>
        <v>0</v>
      </c>
      <c r="R259" s="20">
        <v>109.9</v>
      </c>
      <c r="S259" s="20">
        <v>18</v>
      </c>
      <c r="T259" s="20">
        <f t="shared" si="74"/>
        <v>6.1055555555555561</v>
      </c>
      <c r="U259" s="21">
        <v>70</v>
      </c>
      <c r="V259" s="20">
        <v>8</v>
      </c>
      <c r="W259" s="20">
        <f t="shared" si="75"/>
        <v>0.56000000000000005</v>
      </c>
      <c r="X259" s="20">
        <f t="shared" si="76"/>
        <v>6.6655555555555566</v>
      </c>
      <c r="Y259" s="20">
        <f t="shared" si="77"/>
        <v>9.7183333333333355</v>
      </c>
      <c r="Z259" s="20">
        <v>19</v>
      </c>
      <c r="AA259" s="20">
        <f t="shared" si="78"/>
        <v>12.334444444444443</v>
      </c>
      <c r="AB259" s="20"/>
    </row>
    <row r="260" spans="1:28" ht="50" customHeight="1" x14ac:dyDescent="0.15">
      <c r="A260" s="23" t="s">
        <v>1537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https://github.com/uberboutique/whataform-repo/raw/main/pictures/UB0181.jpg</v>
      </c>
      <c r="L260" s="21"/>
      <c r="M260" s="19">
        <f t="shared" si="73"/>
        <v>45</v>
      </c>
      <c r="N260" s="20"/>
      <c r="O260" s="115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4"/>
        <v>34.971666666666664</v>
      </c>
      <c r="U260" s="21">
        <v>450</v>
      </c>
      <c r="V260" s="20">
        <v>8</v>
      </c>
      <c r="W260" s="20">
        <f t="shared" si="75"/>
        <v>3.6</v>
      </c>
      <c r="X260" s="20">
        <f t="shared" si="76"/>
        <v>38.571666666666665</v>
      </c>
      <c r="Y260" s="20">
        <f t="shared" si="77"/>
        <v>56.057499999999997</v>
      </c>
      <c r="Z260" s="20">
        <v>45</v>
      </c>
      <c r="AA260" s="20">
        <f t="shared" si="78"/>
        <v>6.4283333333333363</v>
      </c>
      <c r="AB260" s="20"/>
    </row>
    <row r="261" spans="1:28" ht="50" customHeight="1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https://github.com/uberboutique/whataform-repo/raw/main/pictures/V0084.jpg</v>
      </c>
      <c r="L262" s="21"/>
      <c r="M262" s="19">
        <f t="shared" ref="M262:M283" si="79">Z262</f>
        <v>15</v>
      </c>
      <c r="N262" s="20"/>
      <c r="O262" s="115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0">R262/S262</f>
        <v>9.2222222222222214</v>
      </c>
      <c r="U262" s="21">
        <v>150</v>
      </c>
      <c r="V262" s="20">
        <v>10</v>
      </c>
      <c r="W262" s="20">
        <f t="shared" ref="W262:W283" si="81">U262*V262/1000</f>
        <v>1.5</v>
      </c>
      <c r="X262" s="20">
        <f t="shared" ref="X262:X283" si="82">T262+W262</f>
        <v>10.722222222222221</v>
      </c>
      <c r="Y262" s="20">
        <f t="shared" ref="Y262:Y283" si="83">T262*1.5+W262</f>
        <v>15.333333333333332</v>
      </c>
      <c r="Z262" s="20">
        <v>15</v>
      </c>
      <c r="AA262" s="20">
        <f t="shared" ref="AA262:AA283" si="84">Z262-T262-W262</f>
        <v>4.2777777777777786</v>
      </c>
      <c r="AB262" s="20"/>
    </row>
    <row r="263" spans="1:28" ht="50" customHeight="1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https://github.com/uberboutique/whataform-repo/raw/main/pictures/V0085.jpg</v>
      </c>
      <c r="L263" s="21"/>
      <c r="M263" s="19">
        <f t="shared" si="79"/>
        <v>15</v>
      </c>
      <c r="N263" s="20"/>
      <c r="O263" s="115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0"/>
        <v>9.2222222222222214</v>
      </c>
      <c r="U263" s="21">
        <v>150</v>
      </c>
      <c r="V263" s="20">
        <v>10</v>
      </c>
      <c r="W263" s="20">
        <f t="shared" si="81"/>
        <v>1.5</v>
      </c>
      <c r="X263" s="20">
        <f t="shared" si="82"/>
        <v>10.722222222222221</v>
      </c>
      <c r="Y263" s="20">
        <f t="shared" si="83"/>
        <v>15.333333333333332</v>
      </c>
      <c r="Z263" s="20">
        <v>15</v>
      </c>
      <c r="AA263" s="20">
        <f t="shared" si="84"/>
        <v>4.2777777777777786</v>
      </c>
      <c r="AB263" s="20"/>
    </row>
    <row r="264" spans="1:28" ht="50" customHeight="1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https://github.com/uberboutique/whataform-repo/raw/main/pictures/V0086.jpg</v>
      </c>
      <c r="L264" s="21"/>
      <c r="M264" s="19">
        <f t="shared" si="79"/>
        <v>15</v>
      </c>
      <c r="N264" s="20"/>
      <c r="O264" s="115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0"/>
        <v>9.2222222222222214</v>
      </c>
      <c r="U264" s="21">
        <v>150</v>
      </c>
      <c r="V264" s="20">
        <v>10</v>
      </c>
      <c r="W264" s="20">
        <f t="shared" si="81"/>
        <v>1.5</v>
      </c>
      <c r="X264" s="20">
        <f t="shared" si="82"/>
        <v>10.722222222222221</v>
      </c>
      <c r="Y264" s="20">
        <f t="shared" si="83"/>
        <v>15.333333333333332</v>
      </c>
      <c r="Z264" s="20">
        <v>15</v>
      </c>
      <c r="AA264" s="20">
        <f t="shared" si="84"/>
        <v>4.2777777777777786</v>
      </c>
      <c r="AB264" s="20"/>
    </row>
    <row r="265" spans="1:28" ht="50" customHeight="1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https://github.com/uberboutique/whataform-repo/raw/main/pictures/V0087.jpg</v>
      </c>
      <c r="L265" s="21"/>
      <c r="M265" s="19">
        <f t="shared" si="79"/>
        <v>15</v>
      </c>
      <c r="N265" s="20"/>
      <c r="O265" s="115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0"/>
        <v>9.2222222222222214</v>
      </c>
      <c r="U265" s="21">
        <v>150</v>
      </c>
      <c r="V265" s="20">
        <v>10</v>
      </c>
      <c r="W265" s="20">
        <f t="shared" si="81"/>
        <v>1.5</v>
      </c>
      <c r="X265" s="20">
        <f t="shared" si="82"/>
        <v>10.722222222222221</v>
      </c>
      <c r="Y265" s="20">
        <f t="shared" si="83"/>
        <v>15.333333333333332</v>
      </c>
      <c r="Z265" s="20">
        <v>15</v>
      </c>
      <c r="AA265" s="20">
        <f t="shared" si="84"/>
        <v>4.2777777777777786</v>
      </c>
      <c r="AB265" s="20"/>
    </row>
    <row r="266" spans="1:28" ht="50" customHeight="1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https://github.com/uberboutique/whataform-repo/raw/main/pictures/V0088.jpg</v>
      </c>
      <c r="L266" s="21"/>
      <c r="M266" s="19">
        <f t="shared" si="79"/>
        <v>15</v>
      </c>
      <c r="N266" s="20"/>
      <c r="O266" s="115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0"/>
        <v>9.2222222222222214</v>
      </c>
      <c r="U266" s="21">
        <v>150</v>
      </c>
      <c r="V266" s="20">
        <v>10</v>
      </c>
      <c r="W266" s="20">
        <f t="shared" si="81"/>
        <v>1.5</v>
      </c>
      <c r="X266" s="20">
        <f t="shared" si="82"/>
        <v>10.722222222222221</v>
      </c>
      <c r="Y266" s="20">
        <f t="shared" si="83"/>
        <v>15.333333333333332</v>
      </c>
      <c r="Z266" s="20">
        <v>15</v>
      </c>
      <c r="AA266" s="20">
        <f t="shared" si="84"/>
        <v>4.2777777777777786</v>
      </c>
      <c r="AB266" s="20"/>
    </row>
    <row r="267" spans="1:28" ht="50" customHeight="1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https://github.com/uberboutique/whataform-repo/raw/main/pictures/B0057.jpg</v>
      </c>
      <c r="L267" s="21"/>
      <c r="M267" s="19">
        <f t="shared" si="79"/>
        <v>10</v>
      </c>
      <c r="N267" s="20"/>
      <c r="O267" s="115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0"/>
        <v>4.291666666666667</v>
      </c>
      <c r="U267" s="21">
        <v>100</v>
      </c>
      <c r="V267" s="20">
        <v>8</v>
      </c>
      <c r="W267" s="20">
        <f t="shared" si="81"/>
        <v>0.8</v>
      </c>
      <c r="X267" s="20">
        <f t="shared" si="82"/>
        <v>5.0916666666666668</v>
      </c>
      <c r="Y267" s="20">
        <f t="shared" si="83"/>
        <v>7.2374999999999998</v>
      </c>
      <c r="Z267" s="20">
        <v>10</v>
      </c>
      <c r="AA267" s="20">
        <f t="shared" si="84"/>
        <v>4.9083333333333332</v>
      </c>
      <c r="AB267" s="20"/>
    </row>
    <row r="268" spans="1:28" ht="50" customHeight="1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https://github.com/uberboutique/whataform-repo/raw/main/pictures/B0023.jpg</v>
      </c>
      <c r="L268" s="21"/>
      <c r="M268" s="19">
        <f t="shared" si="79"/>
        <v>10</v>
      </c>
      <c r="N268" s="20"/>
      <c r="O268" s="115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0"/>
        <v>4.666666666666667</v>
      </c>
      <c r="U268" s="21">
        <v>100</v>
      </c>
      <c r="V268" s="20">
        <v>8</v>
      </c>
      <c r="W268" s="20">
        <f t="shared" si="81"/>
        <v>0.8</v>
      </c>
      <c r="X268" s="20">
        <f t="shared" si="82"/>
        <v>5.4666666666666668</v>
      </c>
      <c r="Y268" s="20">
        <f t="shared" si="83"/>
        <v>7.8</v>
      </c>
      <c r="Z268" s="20">
        <v>10</v>
      </c>
      <c r="AA268" s="20">
        <f t="shared" si="84"/>
        <v>4.5333333333333332</v>
      </c>
      <c r="AB268" s="20"/>
    </row>
    <row r="269" spans="1:28" ht="50" customHeight="1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79"/>
        <v>9</v>
      </c>
      <c r="N269" s="20"/>
      <c r="O269" s="115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0"/>
        <v>4.666666666666667</v>
      </c>
      <c r="U269" s="21">
        <v>45</v>
      </c>
      <c r="V269" s="20">
        <v>8</v>
      </c>
      <c r="W269" s="20">
        <f t="shared" si="81"/>
        <v>0.36</v>
      </c>
      <c r="X269" s="20">
        <f t="shared" si="82"/>
        <v>5.0266666666666673</v>
      </c>
      <c r="Y269" s="20">
        <f t="shared" si="83"/>
        <v>7.36</v>
      </c>
      <c r="Z269" s="20">
        <v>9</v>
      </c>
      <c r="AA269" s="20">
        <f t="shared" si="84"/>
        <v>3.9733333333333332</v>
      </c>
      <c r="AB269" s="20"/>
    </row>
    <row r="270" spans="1:28" ht="50" customHeight="1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https://github.com/uberboutique/whataform-repo/raw/main/pictures/B0025.jpg</v>
      </c>
      <c r="L270" s="21"/>
      <c r="M270" s="19">
        <f t="shared" si="79"/>
        <v>10</v>
      </c>
      <c r="N270" s="20"/>
      <c r="O270" s="115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0"/>
        <v>4.666666666666667</v>
      </c>
      <c r="U270" s="21">
        <v>45</v>
      </c>
      <c r="V270" s="20">
        <v>8</v>
      </c>
      <c r="W270" s="20">
        <f t="shared" si="81"/>
        <v>0.36</v>
      </c>
      <c r="X270" s="20">
        <f t="shared" si="82"/>
        <v>5.0266666666666673</v>
      </c>
      <c r="Y270" s="20">
        <f t="shared" si="83"/>
        <v>7.36</v>
      </c>
      <c r="Z270" s="20">
        <v>10</v>
      </c>
      <c r="AA270" s="20">
        <f t="shared" si="84"/>
        <v>4.9733333333333327</v>
      </c>
      <c r="AB270" s="20"/>
    </row>
    <row r="271" spans="1:28" ht="50" customHeight="1" x14ac:dyDescent="0.15">
      <c r="A271" s="23" t="s">
        <v>1538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https://github.com/uberboutique/whataform-repo/raw/main/pictures/UB0182.jpg</v>
      </c>
      <c r="L271" s="21"/>
      <c r="M271" s="19">
        <f t="shared" si="79"/>
        <v>9</v>
      </c>
      <c r="N271" s="20"/>
      <c r="O271" s="118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0"/>
        <v>4.833333333333333</v>
      </c>
      <c r="U271" s="21">
        <v>45</v>
      </c>
      <c r="V271" s="20">
        <v>8</v>
      </c>
      <c r="W271" s="20">
        <f t="shared" si="81"/>
        <v>0.36</v>
      </c>
      <c r="X271" s="20">
        <f t="shared" si="82"/>
        <v>5.1933333333333334</v>
      </c>
      <c r="Y271" s="20">
        <f t="shared" si="83"/>
        <v>7.61</v>
      </c>
      <c r="Z271" s="20">
        <v>9</v>
      </c>
      <c r="AA271" s="20">
        <f t="shared" si="84"/>
        <v>3.8066666666666671</v>
      </c>
      <c r="AB271" s="20"/>
    </row>
    <row r="272" spans="1:28" ht="50" customHeight="1" x14ac:dyDescent="0.15">
      <c r="A272" s="23" t="s">
        <v>1539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https://github.com/uberboutique/whataform-repo/raw/main/pictures/UB0183.jpg</v>
      </c>
      <c r="L272" s="21"/>
      <c r="M272" s="19">
        <f t="shared" si="79"/>
        <v>9</v>
      </c>
      <c r="N272" s="20"/>
      <c r="O272" s="115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0"/>
        <v>4.833333333333333</v>
      </c>
      <c r="U272" s="21">
        <v>45</v>
      </c>
      <c r="V272" s="20">
        <v>8</v>
      </c>
      <c r="W272" s="20">
        <f t="shared" si="81"/>
        <v>0.36</v>
      </c>
      <c r="X272" s="20">
        <f t="shared" si="82"/>
        <v>5.1933333333333334</v>
      </c>
      <c r="Y272" s="20">
        <f t="shared" si="83"/>
        <v>7.61</v>
      </c>
      <c r="Z272" s="20">
        <v>9</v>
      </c>
      <c r="AA272" s="20">
        <f t="shared" si="84"/>
        <v>3.8066666666666671</v>
      </c>
      <c r="AB272" s="20"/>
    </row>
    <row r="273" spans="1:28" ht="50" customHeight="1" x14ac:dyDescent="0.15">
      <c r="A273" s="23" t="s">
        <v>1540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https://github.com/uberboutique/whataform-repo/raw/main/pictures/UB0184.jpg</v>
      </c>
      <c r="L273" s="21"/>
      <c r="M273" s="19">
        <f t="shared" si="79"/>
        <v>12</v>
      </c>
      <c r="N273" s="20"/>
      <c r="O273" s="118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0"/>
        <v>5.375</v>
      </c>
      <c r="U273" s="21">
        <v>45</v>
      </c>
      <c r="V273" s="20">
        <v>8</v>
      </c>
      <c r="W273" s="20">
        <f t="shared" si="81"/>
        <v>0.36</v>
      </c>
      <c r="X273" s="20">
        <f t="shared" si="82"/>
        <v>5.7350000000000003</v>
      </c>
      <c r="Y273" s="20">
        <f t="shared" si="83"/>
        <v>8.4224999999999994</v>
      </c>
      <c r="Z273" s="20">
        <v>12</v>
      </c>
      <c r="AA273" s="20">
        <f t="shared" si="84"/>
        <v>6.2649999999999997</v>
      </c>
      <c r="AB273" s="20"/>
    </row>
    <row r="274" spans="1:28" ht="50" customHeight="1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https://github.com/uberboutique/whataform-repo/raw/main/pictures/B0029.jpg</v>
      </c>
      <c r="L274" s="21"/>
      <c r="M274" s="19">
        <f t="shared" si="79"/>
        <v>12</v>
      </c>
      <c r="N274" s="20"/>
      <c r="O274" s="115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0"/>
        <v>5.375</v>
      </c>
      <c r="U274" s="21">
        <v>45</v>
      </c>
      <c r="V274" s="20">
        <v>8</v>
      </c>
      <c r="W274" s="20">
        <f t="shared" si="81"/>
        <v>0.36</v>
      </c>
      <c r="X274" s="20">
        <f t="shared" si="82"/>
        <v>5.7350000000000003</v>
      </c>
      <c r="Y274" s="20">
        <f t="shared" si="83"/>
        <v>8.4224999999999994</v>
      </c>
      <c r="Z274" s="20">
        <v>12</v>
      </c>
      <c r="AA274" s="20">
        <f t="shared" si="84"/>
        <v>6.2649999999999997</v>
      </c>
      <c r="AB274" s="20"/>
    </row>
    <row r="275" spans="1:28" ht="50" customHeight="1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https://github.com/uberboutique/whataform-repo/raw/main/pictures/B0030.jpg</v>
      </c>
      <c r="L275" s="21"/>
      <c r="M275" s="19">
        <f t="shared" si="79"/>
        <v>9</v>
      </c>
      <c r="N275" s="20"/>
      <c r="O275" s="115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0"/>
        <v>5.375</v>
      </c>
      <c r="U275" s="21">
        <v>45</v>
      </c>
      <c r="V275" s="20">
        <v>8</v>
      </c>
      <c r="W275" s="20">
        <f t="shared" si="81"/>
        <v>0.36</v>
      </c>
      <c r="X275" s="20">
        <f t="shared" si="82"/>
        <v>5.7350000000000003</v>
      </c>
      <c r="Y275" s="20">
        <f t="shared" si="83"/>
        <v>8.4224999999999994</v>
      </c>
      <c r="Z275" s="20">
        <f t="shared" ref="Z275" si="85">ROUNDUP(Y275,0)</f>
        <v>9</v>
      </c>
      <c r="AA275" s="20">
        <f t="shared" si="84"/>
        <v>3.2650000000000001</v>
      </c>
      <c r="AB275" s="20"/>
    </row>
    <row r="276" spans="1:28" ht="50" customHeight="1" x14ac:dyDescent="0.15">
      <c r="A276" s="23" t="s">
        <v>1541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https://github.com/uberboutique/whataform-repo/raw/main/pictures/UB0185.jpg</v>
      </c>
      <c r="L276" s="21"/>
      <c r="M276" s="19">
        <f t="shared" si="79"/>
        <v>9</v>
      </c>
      <c r="N276" s="20"/>
      <c r="O276" s="115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0"/>
        <v>4.708333333333333</v>
      </c>
      <c r="U276" s="21">
        <v>45</v>
      </c>
      <c r="V276" s="20">
        <v>8</v>
      </c>
      <c r="W276" s="20">
        <f t="shared" si="81"/>
        <v>0.36</v>
      </c>
      <c r="X276" s="20">
        <f t="shared" si="82"/>
        <v>5.0683333333333334</v>
      </c>
      <c r="Y276" s="20">
        <f t="shared" si="83"/>
        <v>7.4225000000000003</v>
      </c>
      <c r="Z276" s="20">
        <v>9</v>
      </c>
      <c r="AA276" s="20">
        <f t="shared" si="84"/>
        <v>3.9316666666666671</v>
      </c>
      <c r="AB276" s="20"/>
    </row>
    <row r="277" spans="1:28" ht="50" customHeight="1" x14ac:dyDescent="0.15">
      <c r="A277" s="23" t="s">
        <v>1542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https://github.com/uberboutique/whataform-repo/raw/main/pictures/UB0186.jpg</v>
      </c>
      <c r="L277" s="21"/>
      <c r="M277" s="19">
        <f t="shared" si="79"/>
        <v>9</v>
      </c>
      <c r="N277" s="20"/>
      <c r="O277" s="118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0"/>
        <v>4.708333333333333</v>
      </c>
      <c r="U277" s="21">
        <v>45</v>
      </c>
      <c r="V277" s="20">
        <v>8</v>
      </c>
      <c r="W277" s="20">
        <f t="shared" si="81"/>
        <v>0.36</v>
      </c>
      <c r="X277" s="20">
        <f t="shared" si="82"/>
        <v>5.0683333333333334</v>
      </c>
      <c r="Y277" s="20">
        <f t="shared" si="83"/>
        <v>7.4225000000000003</v>
      </c>
      <c r="Z277" s="20">
        <v>9</v>
      </c>
      <c r="AA277" s="20">
        <f t="shared" si="84"/>
        <v>3.9316666666666671</v>
      </c>
      <c r="AB277" s="20"/>
    </row>
    <row r="278" spans="1:28" ht="50" customHeight="1" x14ac:dyDescent="0.15">
      <c r="A278" s="23" t="s">
        <v>1543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https://github.com/uberboutique/whataform-repo/raw/main/pictures/UB0187.jpg</v>
      </c>
      <c r="L278" s="21"/>
      <c r="M278" s="19">
        <f t="shared" si="79"/>
        <v>9</v>
      </c>
      <c r="N278" s="20"/>
      <c r="O278" s="115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0"/>
        <v>4.708333333333333</v>
      </c>
      <c r="U278" s="21">
        <v>45</v>
      </c>
      <c r="V278" s="20">
        <v>8</v>
      </c>
      <c r="W278" s="20">
        <f t="shared" si="81"/>
        <v>0.36</v>
      </c>
      <c r="X278" s="20">
        <f t="shared" si="82"/>
        <v>5.0683333333333334</v>
      </c>
      <c r="Y278" s="20">
        <f t="shared" si="83"/>
        <v>7.4225000000000003</v>
      </c>
      <c r="Z278" s="20">
        <v>9</v>
      </c>
      <c r="AA278" s="20">
        <f t="shared" si="84"/>
        <v>3.9316666666666671</v>
      </c>
      <c r="AB278" s="20"/>
    </row>
    <row r="279" spans="1:28" ht="50" customHeight="1" x14ac:dyDescent="0.15">
      <c r="A279" s="23" t="s">
        <v>1544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https://github.com/uberboutique/whataform-repo/raw/main/pictures/UB0188.jpg</v>
      </c>
      <c r="L279" s="21"/>
      <c r="M279" s="19">
        <f t="shared" si="79"/>
        <v>9</v>
      </c>
      <c r="N279" s="20"/>
      <c r="O279" s="118">
        <v>3</v>
      </c>
      <c r="P279" s="21">
        <f>SUMIFS(VENTAS[Cantidad],VENTAS[Code],INVENTARIO[[#This Row],[Code]])</f>
        <v>0</v>
      </c>
      <c r="Q279" s="21">
        <f>INVENTARIO[[#This Row],[Entradas]]-INVENTARIO[[#This Row],[Salidas]]</f>
        <v>3</v>
      </c>
      <c r="R279" s="20">
        <v>93.75</v>
      </c>
      <c r="S279" s="20">
        <v>18</v>
      </c>
      <c r="T279" s="20">
        <f t="shared" si="80"/>
        <v>5.208333333333333</v>
      </c>
      <c r="U279" s="21">
        <v>45</v>
      </c>
      <c r="V279" s="20">
        <v>8</v>
      </c>
      <c r="W279" s="20">
        <f t="shared" si="81"/>
        <v>0.36</v>
      </c>
      <c r="X279" s="20">
        <f t="shared" si="82"/>
        <v>5.5683333333333334</v>
      </c>
      <c r="Y279" s="20">
        <f t="shared" si="83"/>
        <v>8.1724999999999994</v>
      </c>
      <c r="Z279" s="20">
        <v>9</v>
      </c>
      <c r="AA279" s="20">
        <f t="shared" si="84"/>
        <v>3.4316666666666671</v>
      </c>
      <c r="AB279" s="20"/>
    </row>
    <row r="280" spans="1:28" ht="50" customHeight="1" x14ac:dyDescent="0.15">
      <c r="A280" s="23" t="s">
        <v>1545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https://github.com/uberboutique/whataform-repo/raw/main/pictures/UB0189.jpg</v>
      </c>
      <c r="L280" s="21"/>
      <c r="M280" s="19">
        <f t="shared" si="79"/>
        <v>9</v>
      </c>
      <c r="N280" s="20"/>
      <c r="O280" s="115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0"/>
        <v>5.208333333333333</v>
      </c>
      <c r="U280" s="21">
        <v>45</v>
      </c>
      <c r="V280" s="20">
        <v>8</v>
      </c>
      <c r="W280" s="20">
        <f t="shared" si="81"/>
        <v>0.36</v>
      </c>
      <c r="X280" s="20">
        <f t="shared" si="82"/>
        <v>5.5683333333333334</v>
      </c>
      <c r="Y280" s="20">
        <f t="shared" si="83"/>
        <v>8.1724999999999994</v>
      </c>
      <c r="Z280" s="20">
        <v>9</v>
      </c>
      <c r="AA280" s="20">
        <f t="shared" si="84"/>
        <v>3.4316666666666671</v>
      </c>
      <c r="AB280" s="20"/>
    </row>
    <row r="281" spans="1:28" ht="50" customHeight="1" x14ac:dyDescent="0.15">
      <c r="A281" s="23" t="s">
        <v>1546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https://github.com/uberboutique/whataform-repo/raw/main/pictures/UB0190.jpg</v>
      </c>
      <c r="L281" s="21"/>
      <c r="M281" s="19">
        <f t="shared" si="79"/>
        <v>9</v>
      </c>
      <c r="N281" s="20"/>
      <c r="O281" s="118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0"/>
        <v>5.208333333333333</v>
      </c>
      <c r="U281" s="21">
        <v>45</v>
      </c>
      <c r="V281" s="20">
        <v>8</v>
      </c>
      <c r="W281" s="20">
        <f t="shared" si="81"/>
        <v>0.36</v>
      </c>
      <c r="X281" s="20">
        <f t="shared" si="82"/>
        <v>5.5683333333333334</v>
      </c>
      <c r="Y281" s="20">
        <f t="shared" si="83"/>
        <v>8.1724999999999994</v>
      </c>
      <c r="Z281" s="20">
        <v>9</v>
      </c>
      <c r="AA281" s="20">
        <f t="shared" si="84"/>
        <v>3.4316666666666671</v>
      </c>
      <c r="AB281" s="20"/>
    </row>
    <row r="282" spans="1:28" ht="50" customHeight="1" x14ac:dyDescent="0.15">
      <c r="A282" s="23" t="s">
        <v>1547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https://github.com/uberboutique/whataform-repo/raw/main/pictures/UB0191.jpg</v>
      </c>
      <c r="L282" s="21"/>
      <c r="M282" s="19">
        <f t="shared" si="79"/>
        <v>20</v>
      </c>
      <c r="N282" s="20"/>
      <c r="O282" s="115">
        <v>4</v>
      </c>
      <c r="P282" s="21">
        <f>SUMIFS(VENTAS[Cantidad],VENTAS[Code],INVENTARIO[[#This Row],[Code]])</f>
        <v>1</v>
      </c>
      <c r="Q282" s="21">
        <f>INVENTARIO[[#This Row],[Entradas]]-INVENTARIO[[#This Row],[Salidas]]</f>
        <v>3</v>
      </c>
      <c r="R282" s="20">
        <v>166</v>
      </c>
      <c r="S282" s="20">
        <v>18</v>
      </c>
      <c r="T282" s="20">
        <f t="shared" si="80"/>
        <v>9.2222222222222214</v>
      </c>
      <c r="U282" s="21">
        <v>150</v>
      </c>
      <c r="V282" s="20">
        <v>10</v>
      </c>
      <c r="W282" s="20">
        <f t="shared" si="81"/>
        <v>1.5</v>
      </c>
      <c r="X282" s="20">
        <f t="shared" si="82"/>
        <v>10.722222222222221</v>
      </c>
      <c r="Y282" s="20">
        <f t="shared" si="83"/>
        <v>15.333333333333332</v>
      </c>
      <c r="Z282" s="20">
        <v>20</v>
      </c>
      <c r="AA282" s="20">
        <f t="shared" si="84"/>
        <v>9.2777777777777786</v>
      </c>
      <c r="AB282" s="20"/>
    </row>
    <row r="283" spans="1:28" ht="50" customHeight="1" x14ac:dyDescent="0.15">
      <c r="A283" s="23" t="s">
        <v>1548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https://github.com/uberboutique/whataform-repo/raw/main/pictures/UB0192.jpg</v>
      </c>
      <c r="L283" s="21"/>
      <c r="M283" s="19">
        <f t="shared" si="79"/>
        <v>20</v>
      </c>
      <c r="N283" s="20"/>
      <c r="O283" s="118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0"/>
        <v>9.2222222222222214</v>
      </c>
      <c r="U283" s="21">
        <v>150</v>
      </c>
      <c r="V283" s="20">
        <v>10</v>
      </c>
      <c r="W283" s="20">
        <f t="shared" si="81"/>
        <v>1.5</v>
      </c>
      <c r="X283" s="20">
        <f t="shared" si="82"/>
        <v>10.722222222222221</v>
      </c>
      <c r="Y283" s="20">
        <f t="shared" si="83"/>
        <v>15.333333333333332</v>
      </c>
      <c r="Z283" s="20">
        <v>20</v>
      </c>
      <c r="AA283" s="20">
        <f t="shared" si="84"/>
        <v>9.2777777777777786</v>
      </c>
      <c r="AB283" s="20"/>
    </row>
    <row r="284" spans="1:28" ht="50" customHeight="1" x14ac:dyDescent="0.15">
      <c r="A284" s="23" t="s">
        <v>1549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https://github.com/uberboutique/whataform-repo/raw/main/pictures/UB0193.jpg</v>
      </c>
      <c r="L284" s="21"/>
      <c r="M284" s="19">
        <f t="shared" ref="M284:M303" si="86">Z284</f>
        <v>20</v>
      </c>
      <c r="N284" s="20"/>
      <c r="O284" s="115">
        <v>4</v>
      </c>
      <c r="P284" s="21">
        <f>SUMIFS(VENTAS[Cantidad],VENTAS[Code],INVENTARIO[[#This Row],[Code]])</f>
        <v>0</v>
      </c>
      <c r="Q284" s="21">
        <f>INVENTARIO[[#This Row],[Entradas]]-INVENTARIO[[#This Row],[Salidas]]</f>
        <v>4</v>
      </c>
      <c r="R284" s="20">
        <v>166</v>
      </c>
      <c r="S284" s="20">
        <v>18</v>
      </c>
      <c r="T284" s="20">
        <f t="shared" ref="T284:T303" si="87">R284/S284</f>
        <v>9.2222222222222214</v>
      </c>
      <c r="U284" s="21">
        <v>150</v>
      </c>
      <c r="V284" s="20">
        <v>10</v>
      </c>
      <c r="W284" s="20">
        <f t="shared" ref="W284:W303" si="88">U284*V284/1000</f>
        <v>1.5</v>
      </c>
      <c r="X284" s="20">
        <f t="shared" ref="X284:X303" si="89">T284+W284</f>
        <v>10.722222222222221</v>
      </c>
      <c r="Y284" s="20">
        <f t="shared" ref="Y284:Y303" si="90">T284*1.5+W284</f>
        <v>15.333333333333332</v>
      </c>
      <c r="Z284" s="20">
        <v>20</v>
      </c>
      <c r="AA284" s="20">
        <f t="shared" ref="AA284:AA303" si="91">Z284-T284-W284</f>
        <v>9.2777777777777786</v>
      </c>
      <c r="AB284" s="20"/>
    </row>
    <row r="285" spans="1:28" ht="50" customHeight="1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https://github.com/uberboutique/whataform-repo/raw/main/pictures/V0092.jpg</v>
      </c>
      <c r="L285" s="21"/>
      <c r="M285" s="19">
        <f t="shared" si="86"/>
        <v>20</v>
      </c>
      <c r="N285" s="20"/>
      <c r="O285" s="115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7"/>
        <v>9.2222222222222214</v>
      </c>
      <c r="U285" s="21">
        <v>150</v>
      </c>
      <c r="V285" s="20">
        <v>10</v>
      </c>
      <c r="W285" s="20">
        <f t="shared" si="88"/>
        <v>1.5</v>
      </c>
      <c r="X285" s="20">
        <f t="shared" si="89"/>
        <v>10.722222222222221</v>
      </c>
      <c r="Y285" s="20">
        <f t="shared" si="90"/>
        <v>15.333333333333332</v>
      </c>
      <c r="Z285" s="20">
        <v>20</v>
      </c>
      <c r="AA285" s="20">
        <f t="shared" si="91"/>
        <v>9.2777777777777786</v>
      </c>
      <c r="AB285" s="20"/>
    </row>
    <row r="286" spans="1:28" ht="50" customHeight="1" x14ac:dyDescent="0.15">
      <c r="A286" s="23" t="s">
        <v>1550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https://github.com/uberboutique/whataform-repo/raw/main/pictures/UB0194.jpg</v>
      </c>
      <c r="L286" s="21"/>
      <c r="M286" s="19">
        <f t="shared" si="86"/>
        <v>9</v>
      </c>
      <c r="N286" s="20"/>
      <c r="O286" s="115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7"/>
        <v>5.375</v>
      </c>
      <c r="U286" s="21">
        <v>45</v>
      </c>
      <c r="V286" s="20">
        <v>8</v>
      </c>
      <c r="W286" s="20">
        <f t="shared" si="88"/>
        <v>0.36</v>
      </c>
      <c r="X286" s="20">
        <f t="shared" si="89"/>
        <v>5.7350000000000003</v>
      </c>
      <c r="Y286" s="20">
        <f t="shared" si="90"/>
        <v>8.4224999999999994</v>
      </c>
      <c r="Z286" s="20">
        <v>9</v>
      </c>
      <c r="AA286" s="20">
        <f t="shared" si="91"/>
        <v>3.2650000000000001</v>
      </c>
      <c r="AB286" s="20"/>
    </row>
    <row r="287" spans="1:28" ht="50" customHeight="1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https://github.com/uberboutique/whataform-repo/raw/main/pictures/V0093.jpg</v>
      </c>
      <c r="L287" s="21"/>
      <c r="M287" s="19">
        <f t="shared" si="86"/>
        <v>20</v>
      </c>
      <c r="N287" s="20"/>
      <c r="O287" s="115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7"/>
        <v>9.2222222222222214</v>
      </c>
      <c r="U287" s="21">
        <v>150</v>
      </c>
      <c r="V287" s="20">
        <v>10</v>
      </c>
      <c r="W287" s="20">
        <f t="shared" si="88"/>
        <v>1.5</v>
      </c>
      <c r="X287" s="20">
        <f t="shared" si="89"/>
        <v>10.722222222222221</v>
      </c>
      <c r="Y287" s="20">
        <f t="shared" si="90"/>
        <v>15.333333333333332</v>
      </c>
      <c r="Z287" s="20">
        <v>20</v>
      </c>
      <c r="AA287" s="20">
        <f t="shared" si="91"/>
        <v>9.2777777777777786</v>
      </c>
      <c r="AB287" s="20"/>
    </row>
    <row r="288" spans="1:28" ht="50" customHeight="1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https://github.com/uberboutique/whataform-repo/raw/main/pictures/V0094.jpg</v>
      </c>
      <c r="L288" s="21"/>
      <c r="M288" s="19">
        <f t="shared" si="86"/>
        <v>20</v>
      </c>
      <c r="N288" s="20"/>
      <c r="O288" s="115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7"/>
        <v>9.2222222222222214</v>
      </c>
      <c r="U288" s="21">
        <v>150</v>
      </c>
      <c r="V288" s="20">
        <v>10</v>
      </c>
      <c r="W288" s="20">
        <f t="shared" si="88"/>
        <v>1.5</v>
      </c>
      <c r="X288" s="20">
        <f t="shared" si="89"/>
        <v>10.722222222222221</v>
      </c>
      <c r="Y288" s="20">
        <f t="shared" si="90"/>
        <v>15.333333333333332</v>
      </c>
      <c r="Z288" s="20">
        <v>20</v>
      </c>
      <c r="AA288" s="20">
        <f t="shared" si="91"/>
        <v>9.2777777777777786</v>
      </c>
      <c r="AB288" s="20"/>
    </row>
    <row r="289" spans="1:28" ht="50" customHeight="1" x14ac:dyDescent="0.15">
      <c r="A289" s="23" t="s">
        <v>1551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https://github.com/uberboutique/whataform-repo/raw/main/pictures/UB0195.jpg</v>
      </c>
      <c r="L289" s="21"/>
      <c r="M289" s="19">
        <f t="shared" si="86"/>
        <v>9</v>
      </c>
      <c r="N289" s="20"/>
      <c r="O289" s="118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7"/>
        <v>5.375</v>
      </c>
      <c r="U289" s="21">
        <v>45</v>
      </c>
      <c r="V289" s="20">
        <v>8</v>
      </c>
      <c r="W289" s="20">
        <f t="shared" si="88"/>
        <v>0.36</v>
      </c>
      <c r="X289" s="20">
        <f t="shared" si="89"/>
        <v>5.7350000000000003</v>
      </c>
      <c r="Y289" s="20">
        <f t="shared" si="90"/>
        <v>8.4224999999999994</v>
      </c>
      <c r="Z289" s="20">
        <v>9</v>
      </c>
      <c r="AA289" s="20">
        <f t="shared" si="91"/>
        <v>3.2650000000000001</v>
      </c>
      <c r="AB289" s="20"/>
    </row>
    <row r="290" spans="1:28" ht="50" customHeight="1" x14ac:dyDescent="0.15">
      <c r="A290" s="23" t="s">
        <v>1552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https://github.com/uberboutique/whataform-repo/raw/main/pictures/UB0196.jpg</v>
      </c>
      <c r="L290" s="21"/>
      <c r="M290" s="19">
        <f t="shared" si="86"/>
        <v>9</v>
      </c>
      <c r="N290" s="20"/>
      <c r="O290" s="115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7"/>
        <v>5.375</v>
      </c>
      <c r="U290" s="21">
        <v>45</v>
      </c>
      <c r="V290" s="20">
        <v>8</v>
      </c>
      <c r="W290" s="20">
        <f t="shared" si="88"/>
        <v>0.36</v>
      </c>
      <c r="X290" s="20">
        <f t="shared" si="89"/>
        <v>5.7350000000000003</v>
      </c>
      <c r="Y290" s="20">
        <f t="shared" si="90"/>
        <v>8.4224999999999994</v>
      </c>
      <c r="Z290" s="20">
        <v>9</v>
      </c>
      <c r="AA290" s="20">
        <f t="shared" si="91"/>
        <v>3.2650000000000001</v>
      </c>
      <c r="AB290" s="20"/>
    </row>
    <row r="291" spans="1:28" ht="50" customHeight="1" x14ac:dyDescent="0.15">
      <c r="A291" s="23" t="s">
        <v>1553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https://github.com/uberboutique/whataform-repo/raw/main/pictures/UB0197.jpg</v>
      </c>
      <c r="L291" s="21"/>
      <c r="M291" s="19">
        <f t="shared" si="86"/>
        <v>10</v>
      </c>
      <c r="N291" s="20"/>
      <c r="O291" s="118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7"/>
        <v>3.75</v>
      </c>
      <c r="U291" s="21">
        <v>50</v>
      </c>
      <c r="V291" s="20">
        <v>8</v>
      </c>
      <c r="W291" s="20">
        <f t="shared" si="88"/>
        <v>0.4</v>
      </c>
      <c r="X291" s="20">
        <f t="shared" si="89"/>
        <v>4.1500000000000004</v>
      </c>
      <c r="Y291" s="20">
        <f t="shared" si="90"/>
        <v>6.0250000000000004</v>
      </c>
      <c r="Z291" s="20">
        <v>10</v>
      </c>
      <c r="AA291" s="20">
        <f t="shared" si="91"/>
        <v>5.85</v>
      </c>
      <c r="AB291" s="20"/>
    </row>
    <row r="292" spans="1:28" ht="50" customHeight="1" x14ac:dyDescent="0.15">
      <c r="A292" s="23" t="s">
        <v>1554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https://github.com/uberboutique/whataform-repo/raw/main/pictures/UB0198.jpg</v>
      </c>
      <c r="L292" s="21"/>
      <c r="M292" s="19">
        <f t="shared" si="86"/>
        <v>18</v>
      </c>
      <c r="N292" s="20"/>
      <c r="O292" s="115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7"/>
        <v>9.2222222222222214</v>
      </c>
      <c r="U292" s="21">
        <v>150</v>
      </c>
      <c r="V292" s="20">
        <v>10</v>
      </c>
      <c r="W292" s="20">
        <f t="shared" si="88"/>
        <v>1.5</v>
      </c>
      <c r="X292" s="20">
        <f t="shared" si="89"/>
        <v>10.722222222222221</v>
      </c>
      <c r="Y292" s="20">
        <f t="shared" si="90"/>
        <v>15.333333333333332</v>
      </c>
      <c r="Z292" s="20">
        <v>18</v>
      </c>
      <c r="AA292" s="20">
        <f t="shared" si="91"/>
        <v>7.2777777777777786</v>
      </c>
      <c r="AB292" s="20"/>
    </row>
    <row r="293" spans="1:28" ht="50" customHeight="1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https://github.com/uberboutique/whataform-repo/raw/main/pictures/V0096.jpg</v>
      </c>
      <c r="L293" s="21"/>
      <c r="M293" s="19">
        <f t="shared" si="86"/>
        <v>20</v>
      </c>
      <c r="N293" s="20"/>
      <c r="O293" s="115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7"/>
        <v>9.2222222222222214</v>
      </c>
      <c r="U293" s="21">
        <v>150</v>
      </c>
      <c r="V293" s="20">
        <v>10</v>
      </c>
      <c r="W293" s="20">
        <f t="shared" si="88"/>
        <v>1.5</v>
      </c>
      <c r="X293" s="20">
        <f t="shared" si="89"/>
        <v>10.722222222222221</v>
      </c>
      <c r="Y293" s="20">
        <f t="shared" si="90"/>
        <v>15.333333333333332</v>
      </c>
      <c r="Z293" s="20">
        <v>20</v>
      </c>
      <c r="AA293" s="20">
        <f t="shared" si="91"/>
        <v>9.2777777777777786</v>
      </c>
      <c r="AB293" s="20"/>
    </row>
    <row r="294" spans="1:28" ht="50" customHeight="1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https://github.com/uberboutique/whataform-repo/raw/main/pictures/V0097.jpg</v>
      </c>
      <c r="L294" s="21"/>
      <c r="M294" s="19">
        <f t="shared" si="86"/>
        <v>20</v>
      </c>
      <c r="N294" s="20"/>
      <c r="O294" s="115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7"/>
        <v>9.2222222222222214</v>
      </c>
      <c r="U294" s="21">
        <v>150</v>
      </c>
      <c r="V294" s="20">
        <v>10</v>
      </c>
      <c r="W294" s="20">
        <f t="shared" si="88"/>
        <v>1.5</v>
      </c>
      <c r="X294" s="20">
        <f t="shared" si="89"/>
        <v>10.722222222222221</v>
      </c>
      <c r="Y294" s="20">
        <f t="shared" si="90"/>
        <v>15.333333333333332</v>
      </c>
      <c r="Z294" s="20">
        <v>20</v>
      </c>
      <c r="AA294" s="20">
        <f t="shared" si="91"/>
        <v>9.2777777777777786</v>
      </c>
      <c r="AB294" s="20"/>
    </row>
    <row r="295" spans="1:28" ht="50" customHeight="1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6"/>
        <v>20</v>
      </c>
      <c r="N295" s="20"/>
      <c r="O295" s="115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7"/>
        <v>9.2222222222222214</v>
      </c>
      <c r="U295" s="21">
        <v>150</v>
      </c>
      <c r="V295" s="20">
        <v>10</v>
      </c>
      <c r="W295" s="20">
        <f t="shared" si="88"/>
        <v>1.5</v>
      </c>
      <c r="X295" s="20">
        <f t="shared" si="89"/>
        <v>10.722222222222221</v>
      </c>
      <c r="Y295" s="20">
        <f t="shared" si="90"/>
        <v>15.333333333333332</v>
      </c>
      <c r="Z295" s="20">
        <v>20</v>
      </c>
      <c r="AA295" s="20">
        <f t="shared" si="91"/>
        <v>9.2777777777777786</v>
      </c>
      <c r="AB295" s="20"/>
    </row>
    <row r="296" spans="1:28" ht="50" customHeight="1" x14ac:dyDescent="0.15">
      <c r="A296" s="50" t="s">
        <v>1555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https://github.com/uberboutique/whataform-repo/raw/main/pictures/UB0199.jpg</v>
      </c>
      <c r="L296" s="21"/>
      <c r="M296" s="19">
        <f t="shared" si="86"/>
        <v>18</v>
      </c>
      <c r="N296" s="20"/>
      <c r="O296" s="115">
        <v>3</v>
      </c>
      <c r="P296" s="21">
        <f>SUMIFS(VENTAS[Cantidad],VENTAS[Code],INVENTARIO[[#This Row],[Code]])</f>
        <v>0</v>
      </c>
      <c r="Q296" s="21">
        <f>INVENTARIO[[#This Row],[Entradas]]-INVENTARIO[[#This Row],[Salidas]]</f>
        <v>3</v>
      </c>
      <c r="R296" s="20">
        <v>166</v>
      </c>
      <c r="S296" s="20">
        <v>18</v>
      </c>
      <c r="T296" s="20">
        <f t="shared" si="87"/>
        <v>9.2222222222222214</v>
      </c>
      <c r="U296" s="21">
        <v>150</v>
      </c>
      <c r="V296" s="20">
        <v>10</v>
      </c>
      <c r="W296" s="20">
        <f t="shared" si="88"/>
        <v>1.5</v>
      </c>
      <c r="X296" s="20">
        <f t="shared" si="89"/>
        <v>10.722222222222221</v>
      </c>
      <c r="Y296" s="20">
        <f t="shared" si="90"/>
        <v>15.333333333333332</v>
      </c>
      <c r="Z296" s="20">
        <v>18</v>
      </c>
      <c r="AA296" s="20">
        <f t="shared" si="91"/>
        <v>7.2777777777777786</v>
      </c>
      <c r="AB296" s="20"/>
    </row>
    <row r="297" spans="1:28" ht="50" customHeight="1" x14ac:dyDescent="0.15">
      <c r="A297" s="48" t="s">
        <v>1556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https://github.com/uberboutique/whataform-repo/raw/main/pictures/UB0200.jpg</v>
      </c>
      <c r="L297" s="21"/>
      <c r="M297" s="19">
        <f t="shared" si="86"/>
        <v>18</v>
      </c>
      <c r="N297" s="20"/>
      <c r="O297" s="118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7"/>
        <v>9.2222222222222214</v>
      </c>
      <c r="U297" s="21">
        <v>150</v>
      </c>
      <c r="V297" s="20">
        <v>10</v>
      </c>
      <c r="W297" s="20">
        <f t="shared" si="88"/>
        <v>1.5</v>
      </c>
      <c r="X297" s="20">
        <f t="shared" si="89"/>
        <v>10.722222222222221</v>
      </c>
      <c r="Y297" s="20">
        <f t="shared" si="90"/>
        <v>15.333333333333332</v>
      </c>
      <c r="Z297" s="20">
        <v>18</v>
      </c>
      <c r="AA297" s="20">
        <f t="shared" si="91"/>
        <v>7.2777777777777786</v>
      </c>
      <c r="AB297" s="20"/>
    </row>
    <row r="298" spans="1:28" ht="50" customHeight="1" x14ac:dyDescent="0.15">
      <c r="A298" s="23" t="s">
        <v>1557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https://github.com/uberboutique/whataform-repo/raw/main/pictures/UB0201.jpg</v>
      </c>
      <c r="L298" s="21"/>
      <c r="M298" s="19">
        <f t="shared" si="86"/>
        <v>18</v>
      </c>
      <c r="N298" s="20"/>
      <c r="O298" s="115">
        <v>3</v>
      </c>
      <c r="P298" s="21">
        <f>SUMIFS(VENTAS[Cantidad],VENTAS[Code],INVENTARIO[[#This Row],[Code]])</f>
        <v>0</v>
      </c>
      <c r="Q298" s="21">
        <f>INVENTARIO[[#This Row],[Entradas]]-INVENTARIO[[#This Row],[Salidas]]</f>
        <v>3</v>
      </c>
      <c r="R298" s="20">
        <v>166</v>
      </c>
      <c r="S298" s="20">
        <v>18</v>
      </c>
      <c r="T298" s="20">
        <f t="shared" si="87"/>
        <v>9.2222222222222214</v>
      </c>
      <c r="U298" s="21">
        <v>150</v>
      </c>
      <c r="V298" s="20">
        <v>10</v>
      </c>
      <c r="W298" s="20">
        <f t="shared" si="88"/>
        <v>1.5</v>
      </c>
      <c r="X298" s="20">
        <f t="shared" si="89"/>
        <v>10.722222222222221</v>
      </c>
      <c r="Y298" s="20">
        <f t="shared" si="90"/>
        <v>15.333333333333332</v>
      </c>
      <c r="Z298" s="20">
        <v>18</v>
      </c>
      <c r="AA298" s="20">
        <f t="shared" si="91"/>
        <v>7.2777777777777786</v>
      </c>
      <c r="AB298" s="20"/>
    </row>
    <row r="299" spans="1:28" ht="50" customHeight="1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6"/>
        <v>15</v>
      </c>
      <c r="N299" s="20"/>
      <c r="O299" s="118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7"/>
        <v>9.2222222222222214</v>
      </c>
      <c r="U299" s="21">
        <v>150</v>
      </c>
      <c r="V299" s="20">
        <v>10</v>
      </c>
      <c r="W299" s="20">
        <f t="shared" si="88"/>
        <v>1.5</v>
      </c>
      <c r="X299" s="20">
        <f t="shared" si="89"/>
        <v>10.722222222222221</v>
      </c>
      <c r="Y299" s="20">
        <f t="shared" si="90"/>
        <v>15.333333333333332</v>
      </c>
      <c r="Z299" s="20">
        <v>15</v>
      </c>
      <c r="AA299" s="20">
        <f t="shared" si="91"/>
        <v>4.2777777777777786</v>
      </c>
      <c r="AB299" s="20"/>
    </row>
    <row r="300" spans="1:28" ht="50" customHeight="1" x14ac:dyDescent="0.15">
      <c r="A300" s="23" t="s">
        <v>1558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https://github.com/uberboutique/whataform-repo/raw/main/pictures/UB0202.jpg</v>
      </c>
      <c r="L300" s="21"/>
      <c r="M300" s="19">
        <f t="shared" si="86"/>
        <v>18</v>
      </c>
      <c r="N300" s="20"/>
      <c r="O300" s="115">
        <v>3</v>
      </c>
      <c r="P300" s="21">
        <f>SUMIFS(VENTAS[Cantidad],VENTAS[Code],INVENTARIO[[#This Row],[Code]])</f>
        <v>0</v>
      </c>
      <c r="Q300" s="21">
        <f>INVENTARIO[[#This Row],[Entradas]]-INVENTARIO[[#This Row],[Salidas]]</f>
        <v>3</v>
      </c>
      <c r="R300" s="20">
        <v>166</v>
      </c>
      <c r="S300" s="20">
        <v>18</v>
      </c>
      <c r="T300" s="20">
        <f t="shared" si="87"/>
        <v>9.2222222222222214</v>
      </c>
      <c r="U300" s="21">
        <v>150</v>
      </c>
      <c r="V300" s="20">
        <v>10</v>
      </c>
      <c r="W300" s="20">
        <f t="shared" si="88"/>
        <v>1.5</v>
      </c>
      <c r="X300" s="20">
        <f t="shared" si="89"/>
        <v>10.722222222222221</v>
      </c>
      <c r="Y300" s="20">
        <f t="shared" si="90"/>
        <v>15.333333333333332</v>
      </c>
      <c r="Z300" s="20">
        <v>18</v>
      </c>
      <c r="AA300" s="20">
        <f t="shared" si="91"/>
        <v>7.2777777777777786</v>
      </c>
      <c r="AB300" s="20"/>
    </row>
    <row r="301" spans="1:28" ht="50" customHeight="1" x14ac:dyDescent="0.15">
      <c r="A301" s="23" t="s">
        <v>1559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https://github.com/uberboutique/whataform-repo/raw/main/pictures/UB0203.jpg</v>
      </c>
      <c r="L301" s="21"/>
      <c r="M301" s="19">
        <f t="shared" si="86"/>
        <v>18</v>
      </c>
      <c r="N301" s="20"/>
      <c r="O301" s="118">
        <v>4</v>
      </c>
      <c r="P301" s="21">
        <f>SUMIFS(VENTAS[Cantidad],VENTAS[Code],INVENTARIO[[#This Row],[Code]])</f>
        <v>1</v>
      </c>
      <c r="Q301" s="21">
        <f>INVENTARIO[[#This Row],[Entradas]]-INVENTARIO[[#This Row],[Salidas]]</f>
        <v>3</v>
      </c>
      <c r="R301" s="20">
        <v>166</v>
      </c>
      <c r="S301" s="20">
        <v>18</v>
      </c>
      <c r="T301" s="20">
        <f t="shared" si="87"/>
        <v>9.2222222222222214</v>
      </c>
      <c r="U301" s="21">
        <v>150</v>
      </c>
      <c r="V301" s="20">
        <v>10</v>
      </c>
      <c r="W301" s="20">
        <f t="shared" si="88"/>
        <v>1.5</v>
      </c>
      <c r="X301" s="20">
        <f t="shared" si="89"/>
        <v>10.722222222222221</v>
      </c>
      <c r="Y301" s="20">
        <f t="shared" si="90"/>
        <v>15.333333333333332</v>
      </c>
      <c r="Z301" s="20">
        <v>18</v>
      </c>
      <c r="AA301" s="20">
        <f t="shared" si="91"/>
        <v>7.2777777777777786</v>
      </c>
      <c r="AB301" s="20"/>
    </row>
    <row r="302" spans="1:28" ht="50" customHeight="1" x14ac:dyDescent="0.15">
      <c r="A302" s="23" t="s">
        <v>1560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https://github.com/uberboutique/whataform-repo/raw/main/pictures/UB0204.jpg</v>
      </c>
      <c r="L302" s="21"/>
      <c r="M302" s="19">
        <f t="shared" si="86"/>
        <v>18</v>
      </c>
      <c r="N302" s="20"/>
      <c r="O302" s="115">
        <v>2</v>
      </c>
      <c r="P302" s="21">
        <f>SUMIFS(VENTAS[Cantidad],VENTAS[Code],INVENTARIO[[#This Row],[Code]])</f>
        <v>0</v>
      </c>
      <c r="Q302" s="21">
        <f>INVENTARIO[[#This Row],[Entradas]]-INVENTARIO[[#This Row],[Salidas]]</f>
        <v>2</v>
      </c>
      <c r="R302" s="20">
        <v>166</v>
      </c>
      <c r="S302" s="20">
        <v>18</v>
      </c>
      <c r="T302" s="20">
        <f t="shared" si="87"/>
        <v>9.2222222222222214</v>
      </c>
      <c r="U302" s="21">
        <v>150</v>
      </c>
      <c r="V302" s="20">
        <v>10</v>
      </c>
      <c r="W302" s="20">
        <f t="shared" si="88"/>
        <v>1.5</v>
      </c>
      <c r="X302" s="20">
        <f t="shared" si="89"/>
        <v>10.722222222222221</v>
      </c>
      <c r="Y302" s="20">
        <f t="shared" si="90"/>
        <v>15.333333333333332</v>
      </c>
      <c r="Z302" s="20">
        <v>18</v>
      </c>
      <c r="AA302" s="20">
        <f t="shared" si="91"/>
        <v>7.2777777777777786</v>
      </c>
      <c r="AB302" s="20"/>
    </row>
    <row r="303" spans="1:28" ht="50" customHeight="1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https://github.com/uberboutique/whataform-repo/raw/main/pictures/V0106.jpg</v>
      </c>
      <c r="L303" s="21"/>
      <c r="M303" s="19">
        <f t="shared" si="86"/>
        <v>15</v>
      </c>
      <c r="N303" s="20"/>
      <c r="O303" s="115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7"/>
        <v>9.2222222222222214</v>
      </c>
      <c r="U303" s="21">
        <v>150</v>
      </c>
      <c r="V303" s="20">
        <v>10</v>
      </c>
      <c r="W303" s="20">
        <f t="shared" si="88"/>
        <v>1.5</v>
      </c>
      <c r="X303" s="20">
        <f t="shared" si="89"/>
        <v>10.722222222222221</v>
      </c>
      <c r="Y303" s="20">
        <f t="shared" si="90"/>
        <v>15.333333333333332</v>
      </c>
      <c r="Z303" s="20">
        <v>15</v>
      </c>
      <c r="AA303" s="20">
        <f t="shared" si="91"/>
        <v>4.2777777777777786</v>
      </c>
      <c r="AB303" s="20"/>
    </row>
    <row r="304" spans="1:28" ht="50" customHeight="1" x14ac:dyDescent="0.15">
      <c r="A304" s="23" t="s">
        <v>1561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https://github.com/uberboutique/whataform-repo/raw/main/pictures/UB0205.jpg</v>
      </c>
      <c r="L304" s="21"/>
      <c r="M304" s="19">
        <f t="shared" ref="M304:M322" si="92">Z304</f>
        <v>18</v>
      </c>
      <c r="N304" s="20"/>
      <c r="O304" s="115">
        <v>4</v>
      </c>
      <c r="P304" s="21">
        <f>SUMIFS(VENTAS[Cantidad],VENTAS[Code],INVENTARIO[[#This Row],[Code]])</f>
        <v>0</v>
      </c>
      <c r="Q304" s="21">
        <f>INVENTARIO[[#This Row],[Entradas]]-INVENTARIO[[#This Row],[Salidas]]</f>
        <v>4</v>
      </c>
      <c r="R304" s="20">
        <v>166</v>
      </c>
      <c r="S304" s="20">
        <v>18</v>
      </c>
      <c r="T304" s="20">
        <f t="shared" ref="T304:T322" si="93">R304/S304</f>
        <v>9.2222222222222214</v>
      </c>
      <c r="U304" s="21">
        <v>150</v>
      </c>
      <c r="V304" s="20">
        <v>10</v>
      </c>
      <c r="W304" s="20">
        <f t="shared" ref="W304:W322" si="94">U304*V304/1000</f>
        <v>1.5</v>
      </c>
      <c r="X304" s="20">
        <f t="shared" ref="X304:X322" si="95">T304+W304</f>
        <v>10.722222222222221</v>
      </c>
      <c r="Y304" s="20">
        <f t="shared" ref="Y304:Y322" si="96">T304*1.5+W304</f>
        <v>15.333333333333332</v>
      </c>
      <c r="Z304" s="20">
        <v>18</v>
      </c>
      <c r="AA304" s="20">
        <f t="shared" ref="AA304:AA322" si="97">Z304-T304-W304</f>
        <v>7.2777777777777786</v>
      </c>
      <c r="AB304" s="20"/>
    </row>
    <row r="305" spans="1:28" ht="50" customHeight="1" x14ac:dyDescent="0.15">
      <c r="A305" s="23" t="s">
        <v>1562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https://github.com/uberboutique/whataform-repo/raw/main/pictures/UB0206.jpg</v>
      </c>
      <c r="L305" s="21"/>
      <c r="M305" s="19">
        <f t="shared" si="92"/>
        <v>18</v>
      </c>
      <c r="N305" s="20"/>
      <c r="O305" s="118">
        <v>3</v>
      </c>
      <c r="P305" s="21">
        <f>SUMIFS(VENTAS[Cantidad],VENTAS[Code],INVENTARIO[[#This Row],[Code]])</f>
        <v>1</v>
      </c>
      <c r="Q305" s="21">
        <f>INVENTARIO[[#This Row],[Entradas]]-INVENTARIO[[#This Row],[Salidas]]</f>
        <v>2</v>
      </c>
      <c r="R305" s="20">
        <v>166</v>
      </c>
      <c r="S305" s="20">
        <v>18</v>
      </c>
      <c r="T305" s="20">
        <f t="shared" si="93"/>
        <v>9.2222222222222214</v>
      </c>
      <c r="U305" s="21">
        <v>150</v>
      </c>
      <c r="V305" s="20">
        <v>10</v>
      </c>
      <c r="W305" s="20">
        <f t="shared" si="94"/>
        <v>1.5</v>
      </c>
      <c r="X305" s="20">
        <f t="shared" si="95"/>
        <v>10.722222222222221</v>
      </c>
      <c r="Y305" s="20">
        <f t="shared" si="96"/>
        <v>15.333333333333332</v>
      </c>
      <c r="Z305" s="20">
        <v>18</v>
      </c>
      <c r="AA305" s="20">
        <f t="shared" si="97"/>
        <v>7.2777777777777786</v>
      </c>
      <c r="AB305" s="20"/>
    </row>
    <row r="306" spans="1:28" ht="50" customHeight="1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2"/>
        <v>15</v>
      </c>
      <c r="N306" s="20"/>
      <c r="O306" s="115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3"/>
        <v>9.2222222222222214</v>
      </c>
      <c r="U306" s="21">
        <v>150</v>
      </c>
      <c r="V306" s="20">
        <v>10</v>
      </c>
      <c r="W306" s="20">
        <f t="shared" si="94"/>
        <v>1.5</v>
      </c>
      <c r="X306" s="20">
        <f t="shared" si="95"/>
        <v>10.722222222222221</v>
      </c>
      <c r="Y306" s="20">
        <f t="shared" si="96"/>
        <v>15.333333333333332</v>
      </c>
      <c r="Z306" s="20">
        <v>15</v>
      </c>
      <c r="AA306" s="20">
        <f t="shared" si="97"/>
        <v>4.2777777777777786</v>
      </c>
      <c r="AB306" s="20"/>
    </row>
    <row r="307" spans="1:28" ht="50" customHeight="1" x14ac:dyDescent="0.15">
      <c r="A307" s="48" t="s">
        <v>1563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https://github.com/uberboutique/whataform-repo/raw/main/pictures/UB0207.jpg</v>
      </c>
      <c r="L307" s="21"/>
      <c r="M307" s="19">
        <f t="shared" si="92"/>
        <v>15</v>
      </c>
      <c r="N307" s="20"/>
      <c r="O307" s="118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3"/>
        <v>9.2222222222222214</v>
      </c>
      <c r="U307" s="21">
        <v>150</v>
      </c>
      <c r="V307" s="20">
        <v>10</v>
      </c>
      <c r="W307" s="20">
        <f t="shared" si="94"/>
        <v>1.5</v>
      </c>
      <c r="X307" s="20">
        <f t="shared" si="95"/>
        <v>10.722222222222221</v>
      </c>
      <c r="Y307" s="20">
        <f t="shared" si="96"/>
        <v>15.333333333333332</v>
      </c>
      <c r="Z307" s="20">
        <v>15</v>
      </c>
      <c r="AA307" s="20">
        <f t="shared" si="97"/>
        <v>4.2777777777777786</v>
      </c>
      <c r="AB307" s="20"/>
    </row>
    <row r="308" spans="1:28" ht="50" customHeight="1" x14ac:dyDescent="0.15">
      <c r="A308" s="47" t="s">
        <v>1564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https://github.com/uberboutique/whataform-repo/raw/main/pictures/UB0208.jpg</v>
      </c>
      <c r="L308" s="21"/>
      <c r="M308" s="19">
        <f t="shared" si="92"/>
        <v>15</v>
      </c>
      <c r="N308" s="20"/>
      <c r="O308" s="115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3"/>
        <v>9.2222222222222214</v>
      </c>
      <c r="U308" s="21">
        <v>150</v>
      </c>
      <c r="V308" s="20">
        <v>10</v>
      </c>
      <c r="W308" s="20">
        <f t="shared" si="94"/>
        <v>1.5</v>
      </c>
      <c r="X308" s="20">
        <f t="shared" si="95"/>
        <v>10.722222222222221</v>
      </c>
      <c r="Y308" s="20">
        <f t="shared" si="96"/>
        <v>15.333333333333332</v>
      </c>
      <c r="Z308" s="20">
        <v>15</v>
      </c>
      <c r="AA308" s="20">
        <f t="shared" si="97"/>
        <v>4.2777777777777786</v>
      </c>
      <c r="AB308" s="20"/>
    </row>
    <row r="309" spans="1:28" ht="50" customHeight="1" x14ac:dyDescent="0.15">
      <c r="A309" s="48" t="s">
        <v>1565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https://github.com/uberboutique/whataform-repo/raw/main/pictures/UB0209.jpg</v>
      </c>
      <c r="L309" s="21"/>
      <c r="M309" s="19">
        <f t="shared" si="92"/>
        <v>15</v>
      </c>
      <c r="N309" s="20"/>
      <c r="O309" s="118">
        <v>3</v>
      </c>
      <c r="P309" s="21">
        <f>SUMIFS(VENTAS[Cantidad],VENTAS[Code],INVENTARIO[[#This Row],[Code]])</f>
        <v>0</v>
      </c>
      <c r="Q309" s="21">
        <f>INVENTARIO[[#This Row],[Entradas]]-INVENTARIO[[#This Row],[Salidas]]</f>
        <v>3</v>
      </c>
      <c r="R309" s="20">
        <v>166</v>
      </c>
      <c r="S309" s="20">
        <v>18</v>
      </c>
      <c r="T309" s="20">
        <f t="shared" si="93"/>
        <v>9.2222222222222214</v>
      </c>
      <c r="U309" s="21">
        <v>150</v>
      </c>
      <c r="V309" s="20">
        <v>10</v>
      </c>
      <c r="W309" s="20">
        <f t="shared" si="94"/>
        <v>1.5</v>
      </c>
      <c r="X309" s="20">
        <f t="shared" si="95"/>
        <v>10.722222222222221</v>
      </c>
      <c r="Y309" s="20">
        <f t="shared" si="96"/>
        <v>15.333333333333332</v>
      </c>
      <c r="Z309" s="20">
        <v>15</v>
      </c>
      <c r="AA309" s="20">
        <f t="shared" si="97"/>
        <v>4.2777777777777786</v>
      </c>
      <c r="AB309" s="20"/>
    </row>
    <row r="310" spans="1:28" ht="50" customHeight="1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https://github.com/uberboutique/whataform-repo/raw/main/pictures/V0113.jpg</v>
      </c>
      <c r="L310" s="21"/>
      <c r="M310" s="19">
        <f t="shared" si="92"/>
        <v>20</v>
      </c>
      <c r="N310" s="20"/>
      <c r="O310" s="115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3"/>
        <v>9.2222222222222214</v>
      </c>
      <c r="U310" s="21">
        <v>150</v>
      </c>
      <c r="V310" s="20">
        <v>10</v>
      </c>
      <c r="W310" s="20">
        <f t="shared" si="94"/>
        <v>1.5</v>
      </c>
      <c r="X310" s="20">
        <f t="shared" si="95"/>
        <v>10.722222222222221</v>
      </c>
      <c r="Y310" s="20">
        <f t="shared" si="96"/>
        <v>15.333333333333332</v>
      </c>
      <c r="Z310" s="20">
        <v>20</v>
      </c>
      <c r="AA310" s="20">
        <f t="shared" si="97"/>
        <v>9.2777777777777786</v>
      </c>
      <c r="AB310" s="20"/>
    </row>
    <row r="311" spans="1:28" ht="50" customHeight="1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https://github.com/uberboutique/whataform-repo/raw/main/pictures/V0114.jpg</v>
      </c>
      <c r="L311" s="21"/>
      <c r="M311" s="19">
        <f t="shared" si="92"/>
        <v>20</v>
      </c>
      <c r="N311" s="20"/>
      <c r="O311" s="115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3"/>
        <v>9.2222222222222214</v>
      </c>
      <c r="U311" s="21">
        <v>150</v>
      </c>
      <c r="V311" s="20">
        <v>10</v>
      </c>
      <c r="W311" s="20">
        <f t="shared" si="94"/>
        <v>1.5</v>
      </c>
      <c r="X311" s="20">
        <f t="shared" si="95"/>
        <v>10.722222222222221</v>
      </c>
      <c r="Y311" s="20">
        <f t="shared" si="96"/>
        <v>15.333333333333332</v>
      </c>
      <c r="Z311" s="20">
        <v>20</v>
      </c>
      <c r="AA311" s="20">
        <f t="shared" si="97"/>
        <v>9.2777777777777786</v>
      </c>
      <c r="AB311" s="20"/>
    </row>
    <row r="312" spans="1:28" ht="50" customHeight="1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https://github.com/uberboutique/whataform-repo/raw/main/pictures/V0115.jpg</v>
      </c>
      <c r="L312" s="21"/>
      <c r="M312" s="19">
        <f t="shared" si="92"/>
        <v>20</v>
      </c>
      <c r="N312" s="20"/>
      <c r="O312" s="115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3"/>
        <v>9.2222222222222214</v>
      </c>
      <c r="U312" s="21">
        <v>150</v>
      </c>
      <c r="V312" s="20">
        <v>10</v>
      </c>
      <c r="W312" s="20">
        <f t="shared" si="94"/>
        <v>1.5</v>
      </c>
      <c r="X312" s="20">
        <f t="shared" si="95"/>
        <v>10.722222222222221</v>
      </c>
      <c r="Y312" s="20">
        <f t="shared" si="96"/>
        <v>15.333333333333332</v>
      </c>
      <c r="Z312" s="20">
        <v>20</v>
      </c>
      <c r="AA312" s="20">
        <f t="shared" si="97"/>
        <v>9.2777777777777786</v>
      </c>
      <c r="AB312" s="20"/>
    </row>
    <row r="313" spans="1:28" ht="50" customHeight="1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https://github.com/uberboutique/whataform-repo/raw/main/pictures/V0116.jpg</v>
      </c>
      <c r="L313" s="21"/>
      <c r="M313" s="19">
        <f t="shared" si="92"/>
        <v>20</v>
      </c>
      <c r="N313" s="20"/>
      <c r="O313" s="115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3"/>
        <v>9.2222222222222214</v>
      </c>
      <c r="U313" s="21">
        <v>150</v>
      </c>
      <c r="V313" s="20">
        <v>10</v>
      </c>
      <c r="W313" s="20">
        <f t="shared" si="94"/>
        <v>1.5</v>
      </c>
      <c r="X313" s="20">
        <f t="shared" si="95"/>
        <v>10.722222222222221</v>
      </c>
      <c r="Y313" s="20">
        <f t="shared" si="96"/>
        <v>15.333333333333332</v>
      </c>
      <c r="Z313" s="20">
        <v>20</v>
      </c>
      <c r="AA313" s="20">
        <f t="shared" si="97"/>
        <v>9.2777777777777786</v>
      </c>
      <c r="AB313" s="20"/>
    </row>
    <row r="314" spans="1:28" ht="50" customHeight="1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https://github.com/uberboutique/whataform-repo/raw/main/pictures/V0117.jpg</v>
      </c>
      <c r="L314" s="21"/>
      <c r="M314" s="19">
        <f t="shared" si="92"/>
        <v>20</v>
      </c>
      <c r="N314" s="20"/>
      <c r="O314" s="115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3"/>
        <v>9.2222222222222214</v>
      </c>
      <c r="U314" s="21">
        <v>150</v>
      </c>
      <c r="V314" s="20">
        <v>10</v>
      </c>
      <c r="W314" s="20">
        <f t="shared" si="94"/>
        <v>1.5</v>
      </c>
      <c r="X314" s="20">
        <f t="shared" si="95"/>
        <v>10.722222222222221</v>
      </c>
      <c r="Y314" s="20">
        <f t="shared" si="96"/>
        <v>15.333333333333332</v>
      </c>
      <c r="Z314" s="20">
        <v>20</v>
      </c>
      <c r="AA314" s="20">
        <f t="shared" si="97"/>
        <v>9.2777777777777786</v>
      </c>
      <c r="AB314" s="20"/>
    </row>
    <row r="315" spans="1:28" ht="50" customHeight="1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https://github.com/uberboutique/whataform-repo/raw/main/pictures/V0118.jpg</v>
      </c>
      <c r="L315" s="21"/>
      <c r="M315" s="19">
        <f t="shared" si="92"/>
        <v>15</v>
      </c>
      <c r="N315" s="20"/>
      <c r="O315" s="115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3"/>
        <v>9.2222222222222214</v>
      </c>
      <c r="U315" s="21">
        <v>150</v>
      </c>
      <c r="V315" s="20">
        <v>10</v>
      </c>
      <c r="W315" s="20">
        <f t="shared" si="94"/>
        <v>1.5</v>
      </c>
      <c r="X315" s="20">
        <f t="shared" si="95"/>
        <v>10.722222222222221</v>
      </c>
      <c r="Y315" s="20">
        <f t="shared" si="96"/>
        <v>15.333333333333332</v>
      </c>
      <c r="Z315" s="20">
        <v>15</v>
      </c>
      <c r="AA315" s="20">
        <f t="shared" si="97"/>
        <v>4.2777777777777786</v>
      </c>
      <c r="AB315" s="20"/>
    </row>
    <row r="316" spans="1:28" ht="50" customHeight="1" x14ac:dyDescent="0.15">
      <c r="A316" s="23" t="s">
        <v>1566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https://github.com/uberboutique/whataform-repo/raw/main/pictures/UB0210.jpg</v>
      </c>
      <c r="L316" s="21"/>
      <c r="M316" s="19">
        <f t="shared" si="92"/>
        <v>9</v>
      </c>
      <c r="N316" s="20"/>
      <c r="O316" s="115">
        <v>3</v>
      </c>
      <c r="P316" s="21">
        <f>SUMIFS(VENTAS[Cantidad],VENTAS[Code],INVENTARIO[[#This Row],[Code]])</f>
        <v>0</v>
      </c>
      <c r="Q316" s="21">
        <f>INVENTARIO[[#This Row],[Entradas]]-INVENTARIO[[#This Row],[Salidas]]</f>
        <v>3</v>
      </c>
      <c r="R316" s="20">
        <v>81.75</v>
      </c>
      <c r="S316" s="20">
        <v>18</v>
      </c>
      <c r="T316" s="20">
        <f t="shared" si="93"/>
        <v>4.541666666666667</v>
      </c>
      <c r="U316" s="21">
        <v>45</v>
      </c>
      <c r="V316" s="20">
        <v>8</v>
      </c>
      <c r="W316" s="20">
        <f t="shared" si="94"/>
        <v>0.36</v>
      </c>
      <c r="X316" s="20">
        <f t="shared" si="95"/>
        <v>4.9016666666666673</v>
      </c>
      <c r="Y316" s="20">
        <f t="shared" si="96"/>
        <v>7.1725000000000003</v>
      </c>
      <c r="Z316" s="20">
        <v>9</v>
      </c>
      <c r="AA316" s="20">
        <f t="shared" si="97"/>
        <v>4.0983333333333327</v>
      </c>
      <c r="AB316" s="20"/>
    </row>
    <row r="317" spans="1:28" ht="50" customHeight="1" x14ac:dyDescent="0.15">
      <c r="A317" s="23" t="s">
        <v>1567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https://github.com/uberboutique/whataform-repo/raw/main/pictures/UB0211.jpg</v>
      </c>
      <c r="L317" s="21"/>
      <c r="M317" s="19">
        <f t="shared" si="92"/>
        <v>9</v>
      </c>
      <c r="N317" s="20"/>
      <c r="O317" s="118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3"/>
        <v>4.541666666666667</v>
      </c>
      <c r="U317" s="21">
        <v>45</v>
      </c>
      <c r="V317" s="20">
        <v>8</v>
      </c>
      <c r="W317" s="20">
        <f t="shared" si="94"/>
        <v>0.36</v>
      </c>
      <c r="X317" s="20">
        <f t="shared" si="95"/>
        <v>4.9016666666666673</v>
      </c>
      <c r="Y317" s="20">
        <f t="shared" si="96"/>
        <v>7.1725000000000003</v>
      </c>
      <c r="Z317" s="20">
        <v>9</v>
      </c>
      <c r="AA317" s="20">
        <f t="shared" si="97"/>
        <v>4.0983333333333327</v>
      </c>
      <c r="AB317" s="20"/>
    </row>
    <row r="318" spans="1:28" ht="50" customHeight="1" x14ac:dyDescent="0.15">
      <c r="A318" s="23" t="s">
        <v>1568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https://github.com/uberboutique/whataform-repo/raw/main/pictures/UB0212.jpg</v>
      </c>
      <c r="L318" s="21"/>
      <c r="M318" s="19">
        <f t="shared" si="92"/>
        <v>9</v>
      </c>
      <c r="N318" s="20"/>
      <c r="O318" s="115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3"/>
        <v>4.541666666666667</v>
      </c>
      <c r="U318" s="21">
        <v>45</v>
      </c>
      <c r="V318" s="20">
        <v>8</v>
      </c>
      <c r="W318" s="20">
        <f t="shared" si="94"/>
        <v>0.36</v>
      </c>
      <c r="X318" s="20">
        <f t="shared" si="95"/>
        <v>4.9016666666666673</v>
      </c>
      <c r="Y318" s="20">
        <f t="shared" si="96"/>
        <v>7.1725000000000003</v>
      </c>
      <c r="Z318" s="20">
        <v>9</v>
      </c>
      <c r="AA318" s="20">
        <f t="shared" si="97"/>
        <v>4.0983333333333327</v>
      </c>
      <c r="AB318" s="20"/>
    </row>
    <row r="319" spans="1:28" ht="50" customHeight="1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https://github.com/uberboutique/whataform-repo/raw/main/pictures/B0043.jpg</v>
      </c>
      <c r="L319" s="21"/>
      <c r="M319" s="19">
        <f t="shared" si="92"/>
        <v>9</v>
      </c>
      <c r="N319" s="20"/>
      <c r="O319" s="115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3"/>
        <v>5.083333333333333</v>
      </c>
      <c r="U319" s="21">
        <v>45</v>
      </c>
      <c r="V319" s="20">
        <v>8</v>
      </c>
      <c r="W319" s="20">
        <f t="shared" si="94"/>
        <v>0.36</v>
      </c>
      <c r="X319" s="20">
        <f t="shared" si="95"/>
        <v>5.4433333333333334</v>
      </c>
      <c r="Y319" s="20">
        <f t="shared" si="96"/>
        <v>7.9850000000000003</v>
      </c>
      <c r="Z319" s="20">
        <v>9</v>
      </c>
      <c r="AA319" s="20">
        <f t="shared" si="97"/>
        <v>3.5566666666666671</v>
      </c>
      <c r="AB319" s="20"/>
    </row>
    <row r="320" spans="1:28" ht="50" customHeight="1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https://github.com/uberboutique/whataform-repo/raw/main/pictures/B0044.jpg</v>
      </c>
      <c r="L320" s="21"/>
      <c r="M320" s="19">
        <f t="shared" si="92"/>
        <v>9</v>
      </c>
      <c r="N320" s="20"/>
      <c r="O320" s="115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3"/>
        <v>5.083333333333333</v>
      </c>
      <c r="U320" s="21">
        <v>45</v>
      </c>
      <c r="V320" s="20">
        <v>8</v>
      </c>
      <c r="W320" s="20">
        <f t="shared" si="94"/>
        <v>0.36</v>
      </c>
      <c r="X320" s="20">
        <f t="shared" si="95"/>
        <v>5.4433333333333334</v>
      </c>
      <c r="Y320" s="20">
        <f t="shared" si="96"/>
        <v>7.9850000000000003</v>
      </c>
      <c r="Z320" s="20">
        <v>9</v>
      </c>
      <c r="AA320" s="20">
        <f t="shared" si="97"/>
        <v>3.5566666666666671</v>
      </c>
      <c r="AB320" s="20"/>
    </row>
    <row r="321" spans="1:28" ht="50" customHeight="1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https://github.com/uberboutique/whataform-repo/raw/main/pictures/B0045.jpg</v>
      </c>
      <c r="L321" s="21"/>
      <c r="M321" s="19">
        <f t="shared" si="92"/>
        <v>9</v>
      </c>
      <c r="N321" s="20"/>
      <c r="O321" s="115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3"/>
        <v>5.083333333333333</v>
      </c>
      <c r="U321" s="21">
        <v>45</v>
      </c>
      <c r="V321" s="20">
        <v>8</v>
      </c>
      <c r="W321" s="20">
        <f t="shared" si="94"/>
        <v>0.36</v>
      </c>
      <c r="X321" s="20">
        <f t="shared" si="95"/>
        <v>5.4433333333333334</v>
      </c>
      <c r="Y321" s="20">
        <f t="shared" si="96"/>
        <v>7.9850000000000003</v>
      </c>
      <c r="Z321" s="20">
        <v>9</v>
      </c>
      <c r="AA321" s="20">
        <f t="shared" si="97"/>
        <v>3.5566666666666671</v>
      </c>
      <c r="AB321" s="20"/>
    </row>
    <row r="322" spans="1:28" ht="50" customHeight="1" x14ac:dyDescent="0.15">
      <c r="A322" s="23" t="s">
        <v>1569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https://github.com/uberboutique/whataform-repo/raw/main/pictures/UB0213.jpg</v>
      </c>
      <c r="L322" s="21"/>
      <c r="M322" s="19">
        <f t="shared" si="92"/>
        <v>9</v>
      </c>
      <c r="N322" s="20"/>
      <c r="O322" s="115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3"/>
        <v>4.9083333333333332</v>
      </c>
      <c r="U322" s="21">
        <v>45</v>
      </c>
      <c r="V322" s="20">
        <v>8</v>
      </c>
      <c r="W322" s="20">
        <f t="shared" si="94"/>
        <v>0.36</v>
      </c>
      <c r="X322" s="20">
        <f t="shared" si="95"/>
        <v>5.2683333333333335</v>
      </c>
      <c r="Y322" s="20">
        <f t="shared" si="96"/>
        <v>7.7225000000000001</v>
      </c>
      <c r="Z322" s="20">
        <v>9</v>
      </c>
      <c r="AA322" s="20">
        <f t="shared" si="97"/>
        <v>3.7316666666666669</v>
      </c>
      <c r="AB322" s="20"/>
    </row>
    <row r="323" spans="1:28" ht="50" customHeight="1" x14ac:dyDescent="0.15">
      <c r="A323" s="23" t="s">
        <v>1570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https://github.com/uberboutique/whataform-repo/raw/main/pictures/UB0214.jpg</v>
      </c>
      <c r="L323" s="21"/>
      <c r="M323" s="19">
        <f t="shared" ref="M323:M328" si="98">Z323</f>
        <v>9</v>
      </c>
      <c r="N323" s="20"/>
      <c r="O323" s="118">
        <v>3</v>
      </c>
      <c r="P323" s="21">
        <f>SUMIFS(VENTAS[Cantidad],VENTAS[Code],INVENTARIO[[#This Row],[Code]])</f>
        <v>0</v>
      </c>
      <c r="Q323" s="21">
        <f>INVENTARIO[[#This Row],[Entradas]]-INVENTARIO[[#This Row],[Salidas]]</f>
        <v>3</v>
      </c>
      <c r="R323" s="20">
        <v>88.35</v>
      </c>
      <c r="S323" s="20">
        <v>18</v>
      </c>
      <c r="T323" s="20">
        <f t="shared" ref="T323:T328" si="99">R323/S323</f>
        <v>4.9083333333333332</v>
      </c>
      <c r="U323" s="21">
        <v>45</v>
      </c>
      <c r="V323" s="20">
        <v>8</v>
      </c>
      <c r="W323" s="20">
        <f t="shared" ref="W323:W328" si="100">U323*V323/1000</f>
        <v>0.36</v>
      </c>
      <c r="X323" s="20">
        <f t="shared" ref="X323:X328" si="101">T323+W323</f>
        <v>5.2683333333333335</v>
      </c>
      <c r="Y323" s="20">
        <f t="shared" ref="Y323:Y328" si="102">T323*1.5+W323</f>
        <v>7.7225000000000001</v>
      </c>
      <c r="Z323" s="20">
        <v>9</v>
      </c>
      <c r="AA323" s="20">
        <f t="shared" ref="AA323:AA328" si="103">Z323-T323-W323</f>
        <v>3.7316666666666669</v>
      </c>
      <c r="AB323" s="20"/>
    </row>
    <row r="324" spans="1:28" ht="50" customHeight="1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8"/>
        <v>20</v>
      </c>
      <c r="N324" s="20"/>
      <c r="O324" s="115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99"/>
        <v>9.2222222222222214</v>
      </c>
      <c r="U324" s="21">
        <v>150</v>
      </c>
      <c r="V324" s="20">
        <v>10</v>
      </c>
      <c r="W324" s="20">
        <f t="shared" si="100"/>
        <v>1.5</v>
      </c>
      <c r="X324" s="20">
        <f t="shared" si="101"/>
        <v>10.722222222222221</v>
      </c>
      <c r="Y324" s="20">
        <f t="shared" si="102"/>
        <v>15.333333333333332</v>
      </c>
      <c r="Z324" s="20">
        <v>20</v>
      </c>
      <c r="AA324" s="20">
        <f t="shared" si="103"/>
        <v>9.2777777777777786</v>
      </c>
      <c r="AB324" s="20"/>
    </row>
    <row r="325" spans="1:28" ht="50" customHeight="1" x14ac:dyDescent="0.15">
      <c r="A325" s="23" t="s">
        <v>1571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https://github.com/uberboutique/whataform-repo/raw/main/pictures/UB0215.jpg</v>
      </c>
      <c r="L325" s="21"/>
      <c r="M325" s="19">
        <f t="shared" si="98"/>
        <v>9</v>
      </c>
      <c r="N325" s="20"/>
      <c r="O325" s="118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99"/>
        <v>7.166666666666667</v>
      </c>
      <c r="U325" s="21">
        <v>45</v>
      </c>
      <c r="V325" s="20">
        <v>8</v>
      </c>
      <c r="W325" s="20">
        <f t="shared" si="100"/>
        <v>0.36</v>
      </c>
      <c r="X325" s="20">
        <f t="shared" si="101"/>
        <v>7.5266666666666673</v>
      </c>
      <c r="Y325" s="20">
        <f t="shared" si="102"/>
        <v>11.11</v>
      </c>
      <c r="Z325" s="20">
        <v>9</v>
      </c>
      <c r="AA325" s="20">
        <f t="shared" si="103"/>
        <v>1.4733333333333332</v>
      </c>
      <c r="AB325" s="20"/>
    </row>
    <row r="326" spans="1:28" ht="50" customHeight="1" x14ac:dyDescent="0.15">
      <c r="A326" s="23" t="s">
        <v>1572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https://github.com/uberboutique/whataform-repo/raw/main/pictures/UB0216.jpg</v>
      </c>
      <c r="L326" s="21"/>
      <c r="M326" s="19">
        <f t="shared" si="98"/>
        <v>9</v>
      </c>
      <c r="N326" s="20"/>
      <c r="O326" s="115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99"/>
        <v>7.166666666666667</v>
      </c>
      <c r="U326" s="21">
        <v>45</v>
      </c>
      <c r="V326" s="20">
        <v>8</v>
      </c>
      <c r="W326" s="20">
        <f t="shared" si="100"/>
        <v>0.36</v>
      </c>
      <c r="X326" s="20">
        <f t="shared" si="101"/>
        <v>7.5266666666666673</v>
      </c>
      <c r="Y326" s="20">
        <f t="shared" si="102"/>
        <v>11.11</v>
      </c>
      <c r="Z326" s="20">
        <v>9</v>
      </c>
      <c r="AA326" s="20">
        <f t="shared" si="103"/>
        <v>1.4733333333333332</v>
      </c>
      <c r="AB326" s="20"/>
    </row>
    <row r="327" spans="1:28" ht="50" customHeight="1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https://github.com/uberboutique/whataform-repo/raw/main/pictures/V0120.jpg</v>
      </c>
      <c r="L327" s="21"/>
      <c r="M327" s="19">
        <f t="shared" si="98"/>
        <v>15</v>
      </c>
      <c r="N327" s="20"/>
      <c r="O327" s="115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99"/>
        <v>9.2222222222222214</v>
      </c>
      <c r="U327" s="21">
        <v>150</v>
      </c>
      <c r="V327" s="20">
        <v>10</v>
      </c>
      <c r="W327" s="20">
        <f t="shared" si="100"/>
        <v>1.5</v>
      </c>
      <c r="X327" s="20">
        <f t="shared" si="101"/>
        <v>10.722222222222221</v>
      </c>
      <c r="Y327" s="20">
        <f t="shared" si="102"/>
        <v>15.333333333333332</v>
      </c>
      <c r="Z327" s="20">
        <v>15</v>
      </c>
      <c r="AA327" s="20">
        <f t="shared" si="103"/>
        <v>4.2777777777777786</v>
      </c>
      <c r="AB327" s="20"/>
    </row>
    <row r="328" spans="1:28" ht="50" customHeight="1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https://github.com/uberboutique/whataform-repo/raw/main/pictures/V0121.jpg</v>
      </c>
      <c r="L328" s="21"/>
      <c r="M328" s="19">
        <f t="shared" si="98"/>
        <v>15</v>
      </c>
      <c r="N328" s="20"/>
      <c r="O328" s="115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99"/>
        <v>9.2222222222222214</v>
      </c>
      <c r="U328" s="21">
        <v>150</v>
      </c>
      <c r="V328" s="20">
        <v>10</v>
      </c>
      <c r="W328" s="20">
        <f t="shared" si="100"/>
        <v>1.5</v>
      </c>
      <c r="X328" s="20">
        <f t="shared" si="101"/>
        <v>10.722222222222221</v>
      </c>
      <c r="Y328" s="20">
        <f t="shared" si="102"/>
        <v>15.333333333333332</v>
      </c>
      <c r="Z328" s="20">
        <v>15</v>
      </c>
      <c r="AA328" s="20">
        <f t="shared" si="103"/>
        <v>4.2777777777777786</v>
      </c>
      <c r="AB328" s="20"/>
    </row>
    <row r="329" spans="1:28" ht="50" customHeight="1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4">Z329</f>
        <v>9</v>
      </c>
      <c r="N329" s="20"/>
      <c r="O329" s="116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5">R329/S329</f>
        <v>4.9083333333333332</v>
      </c>
      <c r="U329" s="32">
        <v>45</v>
      </c>
      <c r="V329" s="20">
        <v>8</v>
      </c>
      <c r="W329" s="20">
        <f t="shared" ref="W329" si="106">U329*V329/1000</f>
        <v>0.36</v>
      </c>
      <c r="X329" s="20">
        <f t="shared" ref="X329" si="107">T329+W329</f>
        <v>5.2683333333333335</v>
      </c>
      <c r="Y329" s="20">
        <f t="shared" ref="Y329" si="108">T329*1.5+W329</f>
        <v>7.7225000000000001</v>
      </c>
      <c r="Z329" s="20">
        <v>9</v>
      </c>
      <c r="AA329" s="20">
        <f t="shared" ref="AA329" si="109">Z329-T329-W329</f>
        <v>3.7316666666666669</v>
      </c>
      <c r="AB329" s="20"/>
    </row>
    <row r="330" spans="1:28" ht="50" customHeight="1" x14ac:dyDescent="0.15">
      <c r="A330" s="47" t="s">
        <v>1573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https://github.com/uberboutique/whataform-repo/raw/main/pictures/UB0217.jpg</v>
      </c>
      <c r="L330" s="21"/>
      <c r="M330" s="19">
        <f t="shared" ref="M330:M336" si="110">Z330</f>
        <v>20</v>
      </c>
      <c r="N330" s="20"/>
      <c r="O330" s="117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1">R330/S330</f>
        <v>6.833333333333333</v>
      </c>
      <c r="U330" s="21">
        <v>500</v>
      </c>
      <c r="V330" s="20">
        <v>8</v>
      </c>
      <c r="W330" s="20">
        <f t="shared" ref="W330:W336" si="112">U330*V330/1000</f>
        <v>4</v>
      </c>
      <c r="X330" s="20">
        <f t="shared" ref="X330:X336" si="113">T330+W330</f>
        <v>10.833333333333332</v>
      </c>
      <c r="Y330" s="20">
        <f t="shared" ref="Y330:Y336" si="114">T330*1.5+W330</f>
        <v>14.25</v>
      </c>
      <c r="Z330" s="20">
        <v>20</v>
      </c>
      <c r="AA330" s="20">
        <f t="shared" ref="AA330:AA336" si="115">Z330-T330-W330</f>
        <v>9.1666666666666679</v>
      </c>
      <c r="AB330" s="20"/>
    </row>
    <row r="331" spans="1:28" ht="50" customHeight="1" x14ac:dyDescent="0.15">
      <c r="A331" s="48" t="s">
        <v>1574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https://github.com/uberboutique/whataform-repo/raw/main/pictures/UB0218.jpg</v>
      </c>
      <c r="L331" s="21"/>
      <c r="M331" s="19">
        <f t="shared" si="110"/>
        <v>14</v>
      </c>
      <c r="N331" s="20"/>
      <c r="O331" s="119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1"/>
        <v>4.5</v>
      </c>
      <c r="U331" s="21">
        <v>150</v>
      </c>
      <c r="V331" s="20">
        <v>17</v>
      </c>
      <c r="W331" s="20">
        <f t="shared" si="112"/>
        <v>2.5499999999999998</v>
      </c>
      <c r="X331" s="20">
        <f t="shared" si="113"/>
        <v>7.05</v>
      </c>
      <c r="Y331" s="20">
        <f t="shared" si="114"/>
        <v>9.3000000000000007</v>
      </c>
      <c r="Z331" s="20">
        <v>14</v>
      </c>
      <c r="AA331" s="20">
        <f t="shared" si="115"/>
        <v>6.95</v>
      </c>
      <c r="AB331" s="20"/>
    </row>
    <row r="332" spans="1:28" ht="50" customHeight="1" x14ac:dyDescent="0.15">
      <c r="A332" s="47" t="s">
        <v>1575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https://github.com/uberboutique/whataform-repo/raw/main/pictures/UB0219.jpg</v>
      </c>
      <c r="L332" s="21"/>
      <c r="M332" s="19">
        <f t="shared" si="110"/>
        <v>12</v>
      </c>
      <c r="N332" s="20"/>
      <c r="O332" s="117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1"/>
        <v>4.333333333333333</v>
      </c>
      <c r="U332" s="21">
        <v>150</v>
      </c>
      <c r="V332" s="20">
        <v>17</v>
      </c>
      <c r="W332" s="20">
        <f t="shared" si="112"/>
        <v>2.5499999999999998</v>
      </c>
      <c r="X332" s="20">
        <f t="shared" si="113"/>
        <v>6.8833333333333329</v>
      </c>
      <c r="Y332" s="20">
        <f t="shared" si="114"/>
        <v>9.0500000000000007</v>
      </c>
      <c r="Z332" s="20">
        <v>12</v>
      </c>
      <c r="AA332" s="20">
        <f t="shared" si="115"/>
        <v>5.1166666666666671</v>
      </c>
      <c r="AB332" s="20"/>
    </row>
    <row r="333" spans="1:28" ht="50" customHeight="1" x14ac:dyDescent="0.15">
      <c r="A333" s="48" t="s">
        <v>1576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https://github.com/uberboutique/whataform-repo/raw/main/pictures/UB0220.jpg</v>
      </c>
      <c r="L333" s="21"/>
      <c r="M333" s="19">
        <f t="shared" si="110"/>
        <v>12</v>
      </c>
      <c r="N333" s="20"/>
      <c r="O333" s="119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1"/>
        <v>4.5555555555555554</v>
      </c>
      <c r="U333" s="21">
        <v>150</v>
      </c>
      <c r="V333" s="20">
        <v>17</v>
      </c>
      <c r="W333" s="20">
        <f t="shared" si="112"/>
        <v>2.5499999999999998</v>
      </c>
      <c r="X333" s="20">
        <f t="shared" si="113"/>
        <v>7.1055555555555552</v>
      </c>
      <c r="Y333" s="20">
        <f t="shared" si="114"/>
        <v>9.3833333333333329</v>
      </c>
      <c r="Z333" s="20">
        <v>12</v>
      </c>
      <c r="AA333" s="20">
        <f t="shared" si="115"/>
        <v>4.8944444444444448</v>
      </c>
      <c r="AB333" s="20"/>
    </row>
    <row r="334" spans="1:28" ht="50" customHeight="1" x14ac:dyDescent="0.15">
      <c r="A334" s="47" t="s">
        <v>1577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https://github.com/uberboutique/whataform-repo/raw/main/pictures/UB0221.jpg</v>
      </c>
      <c r="L334" s="21"/>
      <c r="M334" s="19">
        <f t="shared" si="110"/>
        <v>12</v>
      </c>
      <c r="N334" s="20"/>
      <c r="O334" s="117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1"/>
        <v>4.5555555555555554</v>
      </c>
      <c r="U334" s="21">
        <v>150</v>
      </c>
      <c r="V334" s="20">
        <v>17</v>
      </c>
      <c r="W334" s="20">
        <f t="shared" si="112"/>
        <v>2.5499999999999998</v>
      </c>
      <c r="X334" s="20">
        <f t="shared" si="113"/>
        <v>7.1055555555555552</v>
      </c>
      <c r="Y334" s="20">
        <f t="shared" si="114"/>
        <v>9.3833333333333329</v>
      </c>
      <c r="Z334" s="20">
        <v>12</v>
      </c>
      <c r="AA334" s="20">
        <f t="shared" si="115"/>
        <v>4.8944444444444448</v>
      </c>
      <c r="AB334" s="20"/>
    </row>
    <row r="335" spans="1:28" ht="50" customHeight="1" x14ac:dyDescent="0.15">
      <c r="A335" s="48" t="s">
        <v>1578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https://github.com/uberboutique/whataform-repo/raw/main/pictures/UB0222.jpg</v>
      </c>
      <c r="L335" s="21"/>
      <c r="M335" s="19">
        <f t="shared" si="110"/>
        <v>12</v>
      </c>
      <c r="N335" s="20"/>
      <c r="O335" s="119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1"/>
        <v>4.5555555555555554</v>
      </c>
      <c r="U335" s="21">
        <v>150</v>
      </c>
      <c r="V335" s="20">
        <v>17</v>
      </c>
      <c r="W335" s="20">
        <f t="shared" si="112"/>
        <v>2.5499999999999998</v>
      </c>
      <c r="X335" s="20">
        <f t="shared" si="113"/>
        <v>7.1055555555555552</v>
      </c>
      <c r="Y335" s="20">
        <f t="shared" si="114"/>
        <v>9.3833333333333329</v>
      </c>
      <c r="Z335" s="20">
        <v>12</v>
      </c>
      <c r="AA335" s="20">
        <f t="shared" si="115"/>
        <v>4.8944444444444448</v>
      </c>
      <c r="AB335" s="20"/>
    </row>
    <row r="336" spans="1:28" ht="50" customHeight="1" x14ac:dyDescent="0.15">
      <c r="A336" s="47" t="s">
        <v>1579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https://github.com/uberboutique/whataform-repo/raw/main/pictures/UB0223.jpg</v>
      </c>
      <c r="L336" s="21"/>
      <c r="M336" s="19">
        <f t="shared" si="110"/>
        <v>12</v>
      </c>
      <c r="N336" s="20"/>
      <c r="O336" s="117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1"/>
        <v>4.5555555555555554</v>
      </c>
      <c r="U336" s="21">
        <v>150</v>
      </c>
      <c r="V336" s="20">
        <v>17</v>
      </c>
      <c r="W336" s="20">
        <f t="shared" si="112"/>
        <v>2.5499999999999998</v>
      </c>
      <c r="X336" s="20">
        <f t="shared" si="113"/>
        <v>7.1055555555555552</v>
      </c>
      <c r="Y336" s="20">
        <f t="shared" si="114"/>
        <v>9.3833333333333329</v>
      </c>
      <c r="Z336" s="20">
        <v>12</v>
      </c>
      <c r="AA336" s="20">
        <f t="shared" si="115"/>
        <v>4.8944444444444448</v>
      </c>
      <c r="AB336" s="20"/>
    </row>
    <row r="337" spans="1:28" ht="50" customHeight="1" x14ac:dyDescent="0.15">
      <c r="A337" s="23" t="s">
        <v>1580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https://github.com/uberboutique/whataform-repo/raw/main/pictures/UB0224.jpg</v>
      </c>
      <c r="L337" s="21"/>
      <c r="M337" s="19">
        <f t="shared" ref="M337:M352" si="116">Z337</f>
        <v>20</v>
      </c>
      <c r="N337" s="20"/>
      <c r="O337" s="119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7">R337/S337</f>
        <v>13.777777777777779</v>
      </c>
      <c r="U337" s="21">
        <v>150</v>
      </c>
      <c r="V337" s="20">
        <v>10</v>
      </c>
      <c r="W337" s="20">
        <f t="shared" ref="W337:W352" si="118">U337*V337/1000</f>
        <v>1.5</v>
      </c>
      <c r="X337" s="20">
        <f t="shared" ref="X337:X352" si="119">T337+W337</f>
        <v>15.277777777777779</v>
      </c>
      <c r="Y337" s="20">
        <f t="shared" ref="Y337:Y352" si="120">T337*1.5+W337</f>
        <v>22.166666666666668</v>
      </c>
      <c r="Z337" s="20">
        <v>20</v>
      </c>
      <c r="AA337" s="20">
        <f t="shared" ref="AA337:AA352" si="121">Z337-T337-W337</f>
        <v>4.7222222222222214</v>
      </c>
      <c r="AB337" s="20"/>
    </row>
    <row r="338" spans="1:28" ht="50" customHeight="1" x14ac:dyDescent="0.15">
      <c r="A338" s="23" t="s">
        <v>1581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https://github.com/uberboutique/whataform-repo/raw/main/pictures/UB0225.jpg</v>
      </c>
      <c r="L338" s="21"/>
      <c r="M338" s="19">
        <f t="shared" si="116"/>
        <v>12</v>
      </c>
      <c r="N338" s="20"/>
      <c r="O338" s="117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7"/>
        <v>7.166666666666667</v>
      </c>
      <c r="U338" s="21">
        <v>40</v>
      </c>
      <c r="V338" s="20">
        <v>10</v>
      </c>
      <c r="W338" s="20">
        <f t="shared" si="118"/>
        <v>0.4</v>
      </c>
      <c r="X338" s="20">
        <f t="shared" si="119"/>
        <v>7.5666666666666673</v>
      </c>
      <c r="Y338" s="20">
        <f t="shared" si="120"/>
        <v>11.15</v>
      </c>
      <c r="Z338" s="20">
        <f>ROUNDUP(Y338,0)</f>
        <v>12</v>
      </c>
      <c r="AA338" s="20">
        <f t="shared" si="121"/>
        <v>4.4333333333333327</v>
      </c>
      <c r="AB338" s="20"/>
    </row>
    <row r="339" spans="1:28" ht="50" customHeight="1" x14ac:dyDescent="0.15">
      <c r="A339" s="23" t="s">
        <v>1582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https://github.com/uberboutique/whataform-repo/raw/main/pictures/UB0226.jpg</v>
      </c>
      <c r="L339" s="21"/>
      <c r="M339" s="19">
        <f t="shared" si="116"/>
        <v>15</v>
      </c>
      <c r="N339" s="20"/>
      <c r="O339" s="119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17"/>
        <v>11</v>
      </c>
      <c r="U339" s="21">
        <v>40</v>
      </c>
      <c r="V339" s="20">
        <v>10</v>
      </c>
      <c r="W339" s="20">
        <f t="shared" si="118"/>
        <v>0.4</v>
      </c>
      <c r="X339" s="20">
        <f t="shared" si="119"/>
        <v>11.4</v>
      </c>
      <c r="Y339" s="20">
        <f t="shared" si="120"/>
        <v>16.899999999999999</v>
      </c>
      <c r="Z339" s="20">
        <v>15</v>
      </c>
      <c r="AA339" s="20">
        <f t="shared" si="121"/>
        <v>3.6</v>
      </c>
      <c r="AB339" s="20"/>
    </row>
    <row r="340" spans="1:28" ht="50" customHeight="1" x14ac:dyDescent="0.15">
      <c r="A340" s="23" t="s">
        <v>1583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https://github.com/uberboutique/whataform-repo/raw/main/pictures/UB0227.jpg</v>
      </c>
      <c r="L340" s="21"/>
      <c r="M340" s="19">
        <f t="shared" si="116"/>
        <v>35</v>
      </c>
      <c r="N340" s="20"/>
      <c r="O340" s="117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7"/>
        <v>27.611111111111111</v>
      </c>
      <c r="U340" s="21">
        <v>350</v>
      </c>
      <c r="V340" s="20">
        <v>10</v>
      </c>
      <c r="W340" s="20">
        <f t="shared" si="118"/>
        <v>3.5</v>
      </c>
      <c r="X340" s="20">
        <f t="shared" si="119"/>
        <v>31.111111111111111</v>
      </c>
      <c r="Y340" s="20">
        <f t="shared" si="120"/>
        <v>44.916666666666664</v>
      </c>
      <c r="Z340" s="20">
        <v>35</v>
      </c>
      <c r="AA340" s="20">
        <f t="shared" si="121"/>
        <v>3.8888888888888893</v>
      </c>
      <c r="AB340" s="20"/>
    </row>
    <row r="341" spans="1:28" ht="50" customHeight="1" x14ac:dyDescent="0.15">
      <c r="A341" s="23" t="s">
        <v>1584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https://github.com/uberboutique/whataform-repo/raw/main/pictures/UB0228.jpg</v>
      </c>
      <c r="L341" s="21"/>
      <c r="M341" s="19">
        <f t="shared" si="116"/>
        <v>20</v>
      </c>
      <c r="N341" s="20"/>
      <c r="O341" s="119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7"/>
        <v>9.4444444444444446</v>
      </c>
      <c r="U341" s="21">
        <v>350</v>
      </c>
      <c r="V341" s="20">
        <v>10</v>
      </c>
      <c r="W341" s="20">
        <f t="shared" si="118"/>
        <v>3.5</v>
      </c>
      <c r="X341" s="20">
        <f t="shared" si="119"/>
        <v>12.944444444444445</v>
      </c>
      <c r="Y341" s="20">
        <f t="shared" si="120"/>
        <v>17.666666666666668</v>
      </c>
      <c r="Z341" s="20">
        <v>20</v>
      </c>
      <c r="AA341" s="20">
        <f t="shared" si="121"/>
        <v>7.0555555555555554</v>
      </c>
      <c r="AB341" s="20"/>
    </row>
    <row r="342" spans="1:28" ht="50" customHeight="1" x14ac:dyDescent="0.15">
      <c r="A342" s="23" t="s">
        <v>1585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https://github.com/uberboutique/whataform-repo/raw/main/pictures/UB0229.jpg</v>
      </c>
      <c r="L342" s="21"/>
      <c r="M342" s="19">
        <f t="shared" si="116"/>
        <v>20</v>
      </c>
      <c r="N342" s="20"/>
      <c r="O342" s="117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7"/>
        <v>9.4444444444444446</v>
      </c>
      <c r="U342" s="21">
        <v>350</v>
      </c>
      <c r="V342" s="20">
        <v>10</v>
      </c>
      <c r="W342" s="20">
        <f t="shared" si="118"/>
        <v>3.5</v>
      </c>
      <c r="X342" s="20">
        <f t="shared" si="119"/>
        <v>12.944444444444445</v>
      </c>
      <c r="Y342" s="20">
        <f t="shared" si="120"/>
        <v>17.666666666666668</v>
      </c>
      <c r="Z342" s="20">
        <v>20</v>
      </c>
      <c r="AA342" s="20">
        <f t="shared" si="121"/>
        <v>7.0555555555555554</v>
      </c>
      <c r="AB342" s="20"/>
    </row>
    <row r="343" spans="1:28" ht="50" customHeight="1" x14ac:dyDescent="0.15">
      <c r="A343" s="23" t="s">
        <v>1586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https://github.com/uberboutique/whataform-repo/raw/main/pictures/UB0230.jpg</v>
      </c>
      <c r="L343" s="21"/>
      <c r="M343" s="19">
        <f t="shared" si="116"/>
        <v>12</v>
      </c>
      <c r="N343" s="20"/>
      <c r="O343" s="119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7"/>
        <v>4.7222222222222223</v>
      </c>
      <c r="U343" s="21">
        <v>100</v>
      </c>
      <c r="V343" s="20">
        <v>10</v>
      </c>
      <c r="W343" s="20">
        <f t="shared" si="118"/>
        <v>1</v>
      </c>
      <c r="X343" s="20">
        <f t="shared" si="119"/>
        <v>5.7222222222222223</v>
      </c>
      <c r="Y343" s="20">
        <f t="shared" si="120"/>
        <v>8.0833333333333339</v>
      </c>
      <c r="Z343" s="20">
        <v>12</v>
      </c>
      <c r="AA343" s="20">
        <f t="shared" si="121"/>
        <v>6.2777777777777777</v>
      </c>
      <c r="AB343" s="20"/>
    </row>
    <row r="344" spans="1:28" ht="50" customHeight="1" x14ac:dyDescent="0.15">
      <c r="A344" s="23" t="s">
        <v>1587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https://github.com/uberboutique/whataform-repo/raw/main/pictures/UB0231.jpg</v>
      </c>
      <c r="L344" s="21"/>
      <c r="M344" s="19">
        <f t="shared" si="116"/>
        <v>9</v>
      </c>
      <c r="N344" s="20"/>
      <c r="O344" s="117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7"/>
        <v>4.7222222222222223</v>
      </c>
      <c r="U344" s="21">
        <v>30</v>
      </c>
      <c r="V344" s="20">
        <v>10</v>
      </c>
      <c r="W344" s="20">
        <f t="shared" si="118"/>
        <v>0.3</v>
      </c>
      <c r="X344" s="20">
        <f t="shared" si="119"/>
        <v>5.0222222222222221</v>
      </c>
      <c r="Y344" s="20">
        <f t="shared" si="120"/>
        <v>7.3833333333333337</v>
      </c>
      <c r="Z344" s="20">
        <v>9</v>
      </c>
      <c r="AA344" s="20">
        <f t="shared" si="121"/>
        <v>3.9777777777777779</v>
      </c>
      <c r="AB344" s="20"/>
    </row>
    <row r="345" spans="1:28" ht="50" customHeight="1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https://github.com/uberboutique/whataform-repo/raw/main/pictures/B0054.jpg</v>
      </c>
      <c r="L345" s="21"/>
      <c r="M345" s="19">
        <f t="shared" si="116"/>
        <v>9</v>
      </c>
      <c r="N345" s="20"/>
      <c r="O345" s="117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7"/>
        <v>4.7222222222222223</v>
      </c>
      <c r="U345" s="21">
        <v>30</v>
      </c>
      <c r="V345" s="20">
        <v>10</v>
      </c>
      <c r="W345" s="20">
        <f t="shared" si="118"/>
        <v>0.3</v>
      </c>
      <c r="X345" s="20">
        <f t="shared" si="119"/>
        <v>5.0222222222222221</v>
      </c>
      <c r="Y345" s="20">
        <f t="shared" si="120"/>
        <v>7.3833333333333337</v>
      </c>
      <c r="Z345" s="20">
        <v>9</v>
      </c>
      <c r="AA345" s="20">
        <f t="shared" si="121"/>
        <v>3.9777777777777779</v>
      </c>
      <c r="AB345" s="20"/>
    </row>
    <row r="346" spans="1:28" ht="50" customHeight="1" x14ac:dyDescent="0.15">
      <c r="A346" s="23" t="s">
        <v>1588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https://github.com/uberboutique/whataform-repo/raw/main/pictures/UB0232.jpg</v>
      </c>
      <c r="L346" s="21"/>
      <c r="M346" s="19">
        <f t="shared" si="116"/>
        <v>9</v>
      </c>
      <c r="N346" s="20"/>
      <c r="O346" s="117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7"/>
        <v>4.7222222222222223</v>
      </c>
      <c r="U346" s="21">
        <v>30</v>
      </c>
      <c r="V346" s="20">
        <v>10</v>
      </c>
      <c r="W346" s="20">
        <f t="shared" si="118"/>
        <v>0.3</v>
      </c>
      <c r="X346" s="20">
        <f t="shared" si="119"/>
        <v>5.0222222222222221</v>
      </c>
      <c r="Y346" s="20">
        <f t="shared" si="120"/>
        <v>7.3833333333333337</v>
      </c>
      <c r="Z346" s="20">
        <v>9</v>
      </c>
      <c r="AA346" s="20">
        <f t="shared" si="121"/>
        <v>3.9777777777777779</v>
      </c>
      <c r="AB346" s="20"/>
    </row>
    <row r="347" spans="1:28" ht="50" customHeight="1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50" customHeight="1" x14ac:dyDescent="0.15">
      <c r="A348" s="23" t="s">
        <v>437</v>
      </c>
      <c r="B348" s="95"/>
      <c r="C348" s="22" t="s">
        <v>12</v>
      </c>
      <c r="D348" s="109" t="s">
        <v>53</v>
      </c>
      <c r="E348" s="83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https://github.com/uberboutique/whataform-repo/raw/main/pictures/B0056.jpg</v>
      </c>
      <c r="L348" s="21"/>
      <c r="M348" s="19">
        <f t="shared" si="116"/>
        <v>9</v>
      </c>
      <c r="N348" s="20"/>
      <c r="O348" s="117">
        <v>5</v>
      </c>
      <c r="P348" s="21">
        <v>4</v>
      </c>
      <c r="Q348" s="21">
        <f>INVENTARIO[[#This Row],[Entradas]]-INVENTARIO[[#This Row],[Salidas]]</f>
        <v>1</v>
      </c>
      <c r="R348" s="20">
        <v>85</v>
      </c>
      <c r="S348" s="20">
        <v>18</v>
      </c>
      <c r="T348" s="20">
        <f t="shared" si="117"/>
        <v>4.7222222222222223</v>
      </c>
      <c r="U348" s="21">
        <v>30</v>
      </c>
      <c r="V348" s="20">
        <v>10</v>
      </c>
      <c r="W348" s="20">
        <f t="shared" si="118"/>
        <v>0.3</v>
      </c>
      <c r="X348" s="20">
        <f t="shared" si="119"/>
        <v>5.0222222222222221</v>
      </c>
      <c r="Y348" s="20">
        <f t="shared" si="120"/>
        <v>7.3833333333333337</v>
      </c>
      <c r="Z348" s="20">
        <v>9</v>
      </c>
      <c r="AA348" s="20">
        <f t="shared" si="121"/>
        <v>3.9777777777777779</v>
      </c>
      <c r="AB348" s="20"/>
    </row>
    <row r="349" spans="1:28" ht="50" customHeight="1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6"/>
        <v>18</v>
      </c>
      <c r="N349" s="20"/>
      <c r="O349" s="117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7"/>
        <v>9.4444444444444446</v>
      </c>
      <c r="U349" s="21">
        <v>250</v>
      </c>
      <c r="V349" s="20">
        <v>10</v>
      </c>
      <c r="W349" s="20">
        <f t="shared" si="118"/>
        <v>2.5</v>
      </c>
      <c r="X349" s="20">
        <f t="shared" si="119"/>
        <v>11.944444444444445</v>
      </c>
      <c r="Y349" s="20">
        <f t="shared" si="120"/>
        <v>16.666666666666668</v>
      </c>
      <c r="Z349" s="20">
        <v>18</v>
      </c>
      <c r="AA349" s="20">
        <f t="shared" si="121"/>
        <v>6.0555555555555554</v>
      </c>
      <c r="AB349" s="20"/>
    </row>
    <row r="350" spans="1:28" ht="50" customHeight="1" x14ac:dyDescent="0.15">
      <c r="A350" s="23" t="s">
        <v>1589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https://github.com/uberboutique/whataform-repo/raw/main/pictures/UB0233.jpg</v>
      </c>
      <c r="L350" s="21"/>
      <c r="M350" s="19">
        <f t="shared" si="116"/>
        <v>19</v>
      </c>
      <c r="N350" s="20"/>
      <c r="O350" s="117">
        <v>2</v>
      </c>
      <c r="P350" s="21">
        <f>SUMIFS(VENTAS[Cantidad],VENTAS[Code],INVENTARIO[[#This Row],[Code]])</f>
        <v>1</v>
      </c>
      <c r="Q350" s="21">
        <f>INVENTARIO[[#This Row],[Entradas]]-INVENTARIO[[#This Row],[Salidas]]</f>
        <v>1</v>
      </c>
      <c r="R350" s="20">
        <v>170</v>
      </c>
      <c r="S350" s="20">
        <v>18</v>
      </c>
      <c r="T350" s="20">
        <f t="shared" si="117"/>
        <v>9.4444444444444446</v>
      </c>
      <c r="U350" s="21">
        <v>250</v>
      </c>
      <c r="V350" s="20">
        <v>10</v>
      </c>
      <c r="W350" s="20">
        <f t="shared" si="118"/>
        <v>2.5</v>
      </c>
      <c r="X350" s="20">
        <f t="shared" si="119"/>
        <v>11.944444444444445</v>
      </c>
      <c r="Y350" s="20">
        <f t="shared" si="120"/>
        <v>16.666666666666668</v>
      </c>
      <c r="Z350" s="20">
        <v>19</v>
      </c>
      <c r="AA350" s="20">
        <f t="shared" si="121"/>
        <v>7.0555555555555554</v>
      </c>
      <c r="AB350" s="20"/>
    </row>
    <row r="351" spans="1:28" ht="50" customHeight="1" x14ac:dyDescent="0.15">
      <c r="A351" s="23" t="s">
        <v>1590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https://github.com/uberboutique/whataform-repo/raw/main/pictures/UB0234.jpg</v>
      </c>
      <c r="L351" s="21"/>
      <c r="M351" s="19">
        <f t="shared" si="116"/>
        <v>18</v>
      </c>
      <c r="N351" s="20"/>
      <c r="O351" s="119">
        <v>3</v>
      </c>
      <c r="P351" s="21">
        <f>SUMIFS(VENTAS[Cantidad],VENTAS[Code],INVENTARIO[[#This Row],[Code]])</f>
        <v>0</v>
      </c>
      <c r="Q351" s="21">
        <f>INVENTARIO[[#This Row],[Entradas]]-INVENTARIO[[#This Row],[Salidas]]</f>
        <v>3</v>
      </c>
      <c r="R351" s="20">
        <v>170</v>
      </c>
      <c r="S351" s="20">
        <v>18</v>
      </c>
      <c r="T351" s="20">
        <f t="shared" si="117"/>
        <v>9.4444444444444446</v>
      </c>
      <c r="U351" s="21">
        <v>250</v>
      </c>
      <c r="V351" s="20">
        <v>10</v>
      </c>
      <c r="W351" s="20">
        <f t="shared" si="118"/>
        <v>2.5</v>
      </c>
      <c r="X351" s="20">
        <f t="shared" si="119"/>
        <v>11.944444444444445</v>
      </c>
      <c r="Y351" s="20">
        <f t="shared" si="120"/>
        <v>16.666666666666668</v>
      </c>
      <c r="Z351" s="20">
        <v>18</v>
      </c>
      <c r="AA351" s="20">
        <f t="shared" si="121"/>
        <v>6.0555555555555554</v>
      </c>
      <c r="AB351" s="20"/>
    </row>
    <row r="352" spans="1:28" ht="50" customHeight="1" x14ac:dyDescent="0.15">
      <c r="A352" s="23" t="s">
        <v>1591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https://github.com/uberboutique/whataform-repo/raw/main/pictures/UB0235.jpg</v>
      </c>
      <c r="L352" s="21"/>
      <c r="M352" s="19">
        <f t="shared" si="116"/>
        <v>18</v>
      </c>
      <c r="N352" s="20"/>
      <c r="O352" s="117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7"/>
        <v>9.4444444444444446</v>
      </c>
      <c r="U352" s="21">
        <v>250</v>
      </c>
      <c r="V352" s="20">
        <v>10</v>
      </c>
      <c r="W352" s="20">
        <f t="shared" si="118"/>
        <v>2.5</v>
      </c>
      <c r="X352" s="20">
        <f t="shared" si="119"/>
        <v>11.944444444444445</v>
      </c>
      <c r="Y352" s="20">
        <f t="shared" si="120"/>
        <v>16.666666666666668</v>
      </c>
      <c r="Z352" s="20">
        <v>18</v>
      </c>
      <c r="AA352" s="20">
        <f t="shared" si="121"/>
        <v>6.0555555555555554</v>
      </c>
      <c r="AB352" s="20"/>
    </row>
    <row r="353" spans="1:28" ht="50" customHeight="1" x14ac:dyDescent="0.15">
      <c r="A353" s="23" t="s">
        <v>1592</v>
      </c>
      <c r="B353" s="95"/>
      <c r="C353" s="22" t="s">
        <v>12</v>
      </c>
      <c r="D353" s="109" t="s">
        <v>255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https://github.com/uberboutique/whataform-repo/raw/main/pictures/UB0236.jpg</v>
      </c>
      <c r="L353" s="21"/>
      <c r="M353" s="19">
        <f t="shared" ref="M353:M369" si="122">Z353</f>
        <v>15</v>
      </c>
      <c r="N353" s="20"/>
      <c r="O353" s="119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3">R353/S353</f>
        <v>10.833333333333334</v>
      </c>
      <c r="U353" s="21">
        <v>30</v>
      </c>
      <c r="V353" s="20">
        <v>10</v>
      </c>
      <c r="W353" s="20">
        <f t="shared" ref="W353:W369" si="124">U353*V353/1000</f>
        <v>0.3</v>
      </c>
      <c r="X353" s="20">
        <f t="shared" ref="X353:X369" si="125">T353+W353</f>
        <v>11.133333333333335</v>
      </c>
      <c r="Y353" s="20">
        <f t="shared" ref="Y353:Y369" si="126">T353*1.5+W353</f>
        <v>16.55</v>
      </c>
      <c r="Z353" s="20">
        <v>15</v>
      </c>
      <c r="AA353" s="20">
        <f t="shared" ref="AA353:AA369" si="127">Z353-T353-W353</f>
        <v>3.8666666666666663</v>
      </c>
      <c r="AB353" s="20"/>
    </row>
    <row r="354" spans="1:28" ht="50" customHeight="1" x14ac:dyDescent="0.15">
      <c r="A354" s="23" t="s">
        <v>1593</v>
      </c>
      <c r="B354" s="95"/>
      <c r="C354" s="22" t="s">
        <v>12</v>
      </c>
      <c r="D354" s="109" t="s">
        <v>255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https://github.com/uberboutique/whataform-repo/raw/main/pictures/UB0237.jpg</v>
      </c>
      <c r="L354" s="21"/>
      <c r="M354" s="19">
        <f t="shared" si="122"/>
        <v>15</v>
      </c>
      <c r="N354" s="20"/>
      <c r="O354" s="117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3"/>
        <v>10.833333333333334</v>
      </c>
      <c r="U354" s="21">
        <v>30</v>
      </c>
      <c r="V354" s="20">
        <v>10</v>
      </c>
      <c r="W354" s="20">
        <f t="shared" si="124"/>
        <v>0.3</v>
      </c>
      <c r="X354" s="20">
        <f t="shared" si="125"/>
        <v>11.133333333333335</v>
      </c>
      <c r="Y354" s="20">
        <f t="shared" si="126"/>
        <v>16.55</v>
      </c>
      <c r="Z354" s="20">
        <v>15</v>
      </c>
      <c r="AA354" s="20">
        <f t="shared" si="127"/>
        <v>3.8666666666666663</v>
      </c>
      <c r="AB354" s="20"/>
    </row>
    <row r="355" spans="1:28" ht="50" customHeight="1" x14ac:dyDescent="0.15">
      <c r="A355" s="23" t="s">
        <v>1594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https://github.com/uberboutique/whataform-repo/raw/main/pictures/UB0238.jpg</v>
      </c>
      <c r="L355" s="21"/>
      <c r="M355" s="19">
        <f t="shared" si="122"/>
        <v>30</v>
      </c>
      <c r="N355" s="20"/>
      <c r="O355" s="119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3"/>
        <v>19.166666666666668</v>
      </c>
      <c r="U355" s="21">
        <v>350</v>
      </c>
      <c r="V355" s="20">
        <v>10</v>
      </c>
      <c r="W355" s="20">
        <f t="shared" si="124"/>
        <v>3.5</v>
      </c>
      <c r="X355" s="20">
        <f t="shared" si="125"/>
        <v>22.666666666666668</v>
      </c>
      <c r="Y355" s="20">
        <f t="shared" si="126"/>
        <v>32.25</v>
      </c>
      <c r="Z355" s="20">
        <v>30</v>
      </c>
      <c r="AA355" s="20">
        <f t="shared" si="127"/>
        <v>7.3333333333333321</v>
      </c>
      <c r="AB355" s="20"/>
    </row>
    <row r="356" spans="1:28" ht="50" customHeight="1" x14ac:dyDescent="0.15">
      <c r="A356" s="23" t="s">
        <v>1595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https://github.com/uberboutique/whataform-repo/raw/main/pictures/UB0239.jpg</v>
      </c>
      <c r="L356" s="21"/>
      <c r="M356" s="19">
        <f t="shared" si="122"/>
        <v>35</v>
      </c>
      <c r="N356" s="20"/>
      <c r="O356" s="117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3"/>
        <v>23.888888888888889</v>
      </c>
      <c r="U356" s="21">
        <v>450</v>
      </c>
      <c r="V356" s="20">
        <v>10</v>
      </c>
      <c r="W356" s="20">
        <f t="shared" si="124"/>
        <v>4.5</v>
      </c>
      <c r="X356" s="20">
        <f t="shared" si="125"/>
        <v>28.388888888888889</v>
      </c>
      <c r="Y356" s="20">
        <f t="shared" si="126"/>
        <v>40.333333333333336</v>
      </c>
      <c r="Z356" s="20">
        <v>35</v>
      </c>
      <c r="AA356" s="20">
        <f t="shared" si="127"/>
        <v>6.6111111111111107</v>
      </c>
      <c r="AB356" s="20"/>
    </row>
    <row r="357" spans="1:28" ht="50" customHeight="1" x14ac:dyDescent="0.15">
      <c r="A357" s="23" t="s">
        <v>1596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https://github.com/uberboutique/whataform-repo/raw/main/pictures/UB0240.jpg</v>
      </c>
      <c r="L357" s="21"/>
      <c r="M357" s="19">
        <f t="shared" si="122"/>
        <v>35</v>
      </c>
      <c r="N357" s="20"/>
      <c r="O357" s="119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3"/>
        <v>21.944444444444443</v>
      </c>
      <c r="U357" s="21">
        <v>580</v>
      </c>
      <c r="V357" s="20">
        <v>10</v>
      </c>
      <c r="W357" s="20">
        <f t="shared" si="124"/>
        <v>5.8</v>
      </c>
      <c r="X357" s="20">
        <f t="shared" si="125"/>
        <v>27.744444444444444</v>
      </c>
      <c r="Y357" s="20">
        <f t="shared" si="126"/>
        <v>38.716666666666661</v>
      </c>
      <c r="Z357" s="20">
        <v>35</v>
      </c>
      <c r="AA357" s="20">
        <f t="shared" si="127"/>
        <v>7.2555555555555573</v>
      </c>
      <c r="AB357" s="20"/>
    </row>
    <row r="358" spans="1:28" ht="50" customHeight="1" x14ac:dyDescent="0.15">
      <c r="A358" s="23" t="s">
        <v>1597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https://github.com/uberboutique/whataform-repo/raw/main/pictures/UB0241.jpg</v>
      </c>
      <c r="L358" s="21"/>
      <c r="M358" s="19">
        <f t="shared" si="122"/>
        <v>35</v>
      </c>
      <c r="N358" s="20"/>
      <c r="O358" s="117">
        <v>3</v>
      </c>
      <c r="P358" s="21">
        <f>SUMIFS(VENTAS[Cantidad],VENTAS[Code],INVENTARIO[[#This Row],[Code]])</f>
        <v>0</v>
      </c>
      <c r="Q358" s="21">
        <f>INVENTARIO[[#This Row],[Entradas]]-INVENTARIO[[#This Row],[Salidas]]</f>
        <v>3</v>
      </c>
      <c r="R358" s="20">
        <v>360</v>
      </c>
      <c r="S358" s="20">
        <v>18</v>
      </c>
      <c r="T358" s="20">
        <f t="shared" si="123"/>
        <v>20</v>
      </c>
      <c r="U358" s="21">
        <v>700</v>
      </c>
      <c r="V358" s="20">
        <v>10</v>
      </c>
      <c r="W358" s="20">
        <f t="shared" si="124"/>
        <v>7</v>
      </c>
      <c r="X358" s="20">
        <f t="shared" si="125"/>
        <v>27</v>
      </c>
      <c r="Y358" s="20">
        <f t="shared" si="126"/>
        <v>37</v>
      </c>
      <c r="Z358" s="20">
        <v>35</v>
      </c>
      <c r="AA358" s="20">
        <f t="shared" si="127"/>
        <v>8</v>
      </c>
      <c r="AB358" s="20"/>
    </row>
    <row r="359" spans="1:28" ht="50" customHeight="1" x14ac:dyDescent="0.15">
      <c r="A359" s="23" t="s">
        <v>1599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https://github.com/uberboutique/whataform-repo/raw/main/pictures/UB0242.jpg</v>
      </c>
      <c r="L359" s="21"/>
      <c r="M359" s="19">
        <f t="shared" si="122"/>
        <v>30</v>
      </c>
      <c r="N359" s="20"/>
      <c r="O359" s="119">
        <v>2</v>
      </c>
      <c r="P359" s="21">
        <f>SUMIFS(VENTAS[Cantidad],VENTAS[Code],INVENTARIO[[#This Row],[Code]])</f>
        <v>1</v>
      </c>
      <c r="Q359" s="21">
        <f>INVENTARIO[[#This Row],[Entradas]]-INVENTARIO[[#This Row],[Salidas]]</f>
        <v>1</v>
      </c>
      <c r="R359" s="20">
        <v>400</v>
      </c>
      <c r="S359" s="20">
        <v>18</v>
      </c>
      <c r="T359" s="20">
        <f t="shared" si="123"/>
        <v>22.222222222222221</v>
      </c>
      <c r="U359" s="21">
        <v>350</v>
      </c>
      <c r="V359" s="20">
        <v>10</v>
      </c>
      <c r="W359" s="20">
        <f t="shared" si="124"/>
        <v>3.5</v>
      </c>
      <c r="X359" s="20">
        <f t="shared" si="125"/>
        <v>25.722222222222221</v>
      </c>
      <c r="Y359" s="20">
        <f t="shared" si="126"/>
        <v>36.833333333333329</v>
      </c>
      <c r="Z359" s="20">
        <v>30</v>
      </c>
      <c r="AA359" s="20">
        <f t="shared" si="127"/>
        <v>4.2777777777777786</v>
      </c>
      <c r="AB359" s="20"/>
    </row>
    <row r="360" spans="1:28" ht="50" customHeight="1" x14ac:dyDescent="0.15">
      <c r="A360" s="23" t="s">
        <v>1598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https://github.com/uberboutique/whataform-repo/raw/main/pictures/UB0243.jpg</v>
      </c>
      <c r="L360" s="21"/>
      <c r="M360" s="19">
        <f t="shared" si="122"/>
        <v>35</v>
      </c>
      <c r="N360" s="20"/>
      <c r="O360" s="117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3"/>
        <v>20</v>
      </c>
      <c r="U360" s="21">
        <v>700</v>
      </c>
      <c r="V360" s="20">
        <v>10</v>
      </c>
      <c r="W360" s="20">
        <f t="shared" si="124"/>
        <v>7</v>
      </c>
      <c r="X360" s="20">
        <f t="shared" si="125"/>
        <v>27</v>
      </c>
      <c r="Y360" s="20">
        <f t="shared" si="126"/>
        <v>37</v>
      </c>
      <c r="Z360" s="20">
        <v>35</v>
      </c>
      <c r="AA360" s="20">
        <f t="shared" si="127"/>
        <v>8</v>
      </c>
      <c r="AB360" s="20"/>
    </row>
    <row r="361" spans="1:28" ht="50" customHeight="1" x14ac:dyDescent="0.15">
      <c r="A361" s="23" t="s">
        <v>1600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https://github.com/uberboutique/whataform-repo/raw/main/pictures/UB0244.jpg</v>
      </c>
      <c r="L361" s="21"/>
      <c r="M361" s="19">
        <f t="shared" si="122"/>
        <v>35</v>
      </c>
      <c r="N361" s="20"/>
      <c r="O361" s="119">
        <v>1</v>
      </c>
      <c r="P361" s="21">
        <f>SUMIFS(VENTAS[Cantidad],VENTAS[Code],INVENTARIO[[#This Row],[Code]])</f>
        <v>1</v>
      </c>
      <c r="Q361" s="21">
        <f>INVENTARIO[[#This Row],[Entradas]]-INVENTARIO[[#This Row],[Salidas]]</f>
        <v>0</v>
      </c>
      <c r="R361" s="20">
        <v>360</v>
      </c>
      <c r="S361" s="20">
        <v>18</v>
      </c>
      <c r="T361" s="20">
        <f t="shared" si="123"/>
        <v>20</v>
      </c>
      <c r="U361" s="21">
        <v>700</v>
      </c>
      <c r="V361" s="20">
        <v>10</v>
      </c>
      <c r="W361" s="20">
        <f t="shared" si="124"/>
        <v>7</v>
      </c>
      <c r="X361" s="20">
        <f t="shared" si="125"/>
        <v>27</v>
      </c>
      <c r="Y361" s="20">
        <f t="shared" si="126"/>
        <v>37</v>
      </c>
      <c r="Z361" s="20">
        <v>35</v>
      </c>
      <c r="AA361" s="20">
        <f t="shared" si="127"/>
        <v>8</v>
      </c>
      <c r="AB361" s="20"/>
    </row>
    <row r="362" spans="1:28" ht="50" customHeight="1" x14ac:dyDescent="0.15">
      <c r="A362" s="23" t="s">
        <v>1601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https://github.com/uberboutique/whataform-repo/raw/main/pictures/UB0245.jpg</v>
      </c>
      <c r="L362" s="21"/>
      <c r="M362" s="19">
        <f t="shared" si="122"/>
        <v>27</v>
      </c>
      <c r="N362" s="20"/>
      <c r="O362" s="117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3"/>
        <v>14.722222222222221</v>
      </c>
      <c r="U362" s="21">
        <v>400</v>
      </c>
      <c r="V362" s="20">
        <v>10</v>
      </c>
      <c r="W362" s="20">
        <f t="shared" si="124"/>
        <v>4</v>
      </c>
      <c r="X362" s="20">
        <f t="shared" si="125"/>
        <v>18.722222222222221</v>
      </c>
      <c r="Y362" s="20">
        <f t="shared" si="126"/>
        <v>26.083333333333332</v>
      </c>
      <c r="Z362" s="20">
        <v>27</v>
      </c>
      <c r="AA362" s="20">
        <f t="shared" si="127"/>
        <v>8.2777777777777786</v>
      </c>
      <c r="AB362" s="20"/>
    </row>
    <row r="363" spans="1:28" ht="50" customHeight="1" x14ac:dyDescent="0.15">
      <c r="A363" s="23" t="s">
        <v>1602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https://github.com/uberboutique/whataform-repo/raw/main/pictures/UB0246.jpg</v>
      </c>
      <c r="L363" s="21"/>
      <c r="M363" s="19">
        <f t="shared" si="122"/>
        <v>27</v>
      </c>
      <c r="N363" s="20"/>
      <c r="O363" s="119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3"/>
        <v>14.722222222222221</v>
      </c>
      <c r="U363" s="21">
        <v>400</v>
      </c>
      <c r="V363" s="20">
        <v>10</v>
      </c>
      <c r="W363" s="20">
        <f t="shared" si="124"/>
        <v>4</v>
      </c>
      <c r="X363" s="20">
        <f t="shared" si="125"/>
        <v>18.722222222222221</v>
      </c>
      <c r="Y363" s="20">
        <f t="shared" si="126"/>
        <v>26.083333333333332</v>
      </c>
      <c r="Z363" s="20">
        <v>27</v>
      </c>
      <c r="AA363" s="20">
        <f t="shared" si="127"/>
        <v>8.2777777777777786</v>
      </c>
      <c r="AB363" s="20"/>
    </row>
    <row r="364" spans="1:28" ht="50" customHeight="1" x14ac:dyDescent="0.15">
      <c r="A364" s="23" t="s">
        <v>1603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https://github.com/uberboutique/whataform-repo/raw/main/pictures/UB0247.jpg</v>
      </c>
      <c r="L364" s="21"/>
      <c r="M364" s="19">
        <f t="shared" si="122"/>
        <v>27</v>
      </c>
      <c r="N364" s="20"/>
      <c r="O364" s="117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3"/>
        <v>14.722222222222221</v>
      </c>
      <c r="U364" s="21">
        <v>400</v>
      </c>
      <c r="V364" s="20">
        <v>10</v>
      </c>
      <c r="W364" s="20">
        <f t="shared" si="124"/>
        <v>4</v>
      </c>
      <c r="X364" s="20">
        <f t="shared" si="125"/>
        <v>18.722222222222221</v>
      </c>
      <c r="Y364" s="20">
        <f t="shared" si="126"/>
        <v>26.083333333333332</v>
      </c>
      <c r="Z364" s="20">
        <v>27</v>
      </c>
      <c r="AA364" s="20">
        <f t="shared" si="127"/>
        <v>8.2777777777777786</v>
      </c>
      <c r="AB364" s="20"/>
    </row>
    <row r="365" spans="1:28" ht="50" customHeight="1" x14ac:dyDescent="0.15">
      <c r="A365" s="23" t="s">
        <v>1604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https://github.com/uberboutique/whataform-repo/raw/main/pictures/UB0248.jpg</v>
      </c>
      <c r="L365" s="21"/>
      <c r="M365" s="19">
        <f t="shared" si="122"/>
        <v>19</v>
      </c>
      <c r="N365" s="20"/>
      <c r="O365" s="119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3"/>
        <v>9.3888888888888893</v>
      </c>
      <c r="U365" s="21">
        <v>250</v>
      </c>
      <c r="V365" s="20">
        <v>10</v>
      </c>
      <c r="W365" s="20">
        <f t="shared" si="124"/>
        <v>2.5</v>
      </c>
      <c r="X365" s="20">
        <f t="shared" si="125"/>
        <v>11.888888888888889</v>
      </c>
      <c r="Y365" s="20">
        <f t="shared" si="126"/>
        <v>16.583333333333336</v>
      </c>
      <c r="Z365" s="20">
        <v>19</v>
      </c>
      <c r="AA365" s="20">
        <f t="shared" si="127"/>
        <v>7.1111111111111107</v>
      </c>
      <c r="AB365" s="20"/>
    </row>
    <row r="366" spans="1:28" ht="50" customHeight="1" x14ac:dyDescent="0.15">
      <c r="A366" s="23" t="s">
        <v>1605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https://github.com/uberboutique/whataform-repo/raw/main/pictures/UB0249.jpg</v>
      </c>
      <c r="L366" s="21"/>
      <c r="M366" s="19">
        <f t="shared" si="122"/>
        <v>38</v>
      </c>
      <c r="N366" s="20"/>
      <c r="O366" s="117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3"/>
        <v>22</v>
      </c>
      <c r="U366" s="21">
        <v>450</v>
      </c>
      <c r="V366" s="20">
        <v>10</v>
      </c>
      <c r="W366" s="20">
        <f t="shared" si="124"/>
        <v>4.5</v>
      </c>
      <c r="X366" s="20">
        <f t="shared" si="125"/>
        <v>26.5</v>
      </c>
      <c r="Y366" s="20">
        <f t="shared" si="126"/>
        <v>37.5</v>
      </c>
      <c r="Z366" s="20">
        <v>38</v>
      </c>
      <c r="AA366" s="20">
        <f t="shared" si="127"/>
        <v>11.5</v>
      </c>
      <c r="AB366" s="20"/>
    </row>
    <row r="367" spans="1:28" ht="50" customHeight="1" x14ac:dyDescent="0.15">
      <c r="A367" s="23" t="s">
        <v>472</v>
      </c>
      <c r="B367" s="95"/>
      <c r="C367" s="22" t="s">
        <v>12</v>
      </c>
      <c r="D367" s="109" t="s">
        <v>217</v>
      </c>
      <c r="E367" s="88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2"/>
        <v>30</v>
      </c>
      <c r="N367" s="20"/>
      <c r="O367" s="119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3"/>
        <v>19.777777777777779</v>
      </c>
      <c r="U367" s="21">
        <v>350</v>
      </c>
      <c r="V367" s="20">
        <v>10</v>
      </c>
      <c r="W367" s="20">
        <f t="shared" si="124"/>
        <v>3.5</v>
      </c>
      <c r="X367" s="20">
        <f t="shared" si="125"/>
        <v>23.277777777777779</v>
      </c>
      <c r="Y367" s="20">
        <f t="shared" si="126"/>
        <v>33.166666666666671</v>
      </c>
      <c r="Z367" s="20">
        <v>30</v>
      </c>
      <c r="AA367" s="20">
        <f t="shared" si="127"/>
        <v>6.7222222222222214</v>
      </c>
      <c r="AB367" s="20"/>
    </row>
    <row r="368" spans="1:28" ht="50" customHeight="1" x14ac:dyDescent="0.15">
      <c r="A368" s="23" t="s">
        <v>1606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https://github.com/uberboutique/whataform-repo/raw/main/pictures/UB0250.jpg</v>
      </c>
      <c r="L368" s="21"/>
      <c r="M368" s="19">
        <f t="shared" si="122"/>
        <v>30</v>
      </c>
      <c r="N368" s="20"/>
      <c r="O368" s="117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3"/>
        <v>19.777777777777779</v>
      </c>
      <c r="U368" s="21">
        <v>350</v>
      </c>
      <c r="V368" s="20">
        <v>10</v>
      </c>
      <c r="W368" s="20">
        <f t="shared" si="124"/>
        <v>3.5</v>
      </c>
      <c r="X368" s="20">
        <f t="shared" si="125"/>
        <v>23.277777777777779</v>
      </c>
      <c r="Y368" s="20">
        <f t="shared" si="126"/>
        <v>33.166666666666671</v>
      </c>
      <c r="Z368" s="20">
        <v>30</v>
      </c>
      <c r="AA368" s="20">
        <f t="shared" si="127"/>
        <v>6.7222222222222214</v>
      </c>
      <c r="AB368" s="20"/>
    </row>
    <row r="369" spans="1:28" ht="50" customHeight="1" x14ac:dyDescent="0.15">
      <c r="A369" s="23" t="s">
        <v>474</v>
      </c>
      <c r="B369" s="95"/>
      <c r="C369" s="22" t="s">
        <v>12</v>
      </c>
      <c r="D369" s="109" t="s">
        <v>53</v>
      </c>
      <c r="E369" s="88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https://github.com/uberboutique/whataform-repo/raw/main/pictures/B00058.jpg</v>
      </c>
      <c r="L369" s="21"/>
      <c r="M369" s="19">
        <f t="shared" si="122"/>
        <v>9</v>
      </c>
      <c r="N369" s="20"/>
      <c r="O369" s="119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3"/>
        <v>5.5555555555555554</v>
      </c>
      <c r="U369" s="21">
        <v>50</v>
      </c>
      <c r="V369" s="20">
        <v>10</v>
      </c>
      <c r="W369" s="20">
        <f t="shared" si="124"/>
        <v>0.5</v>
      </c>
      <c r="X369" s="20">
        <f t="shared" si="125"/>
        <v>6.0555555555555554</v>
      </c>
      <c r="Y369" s="20">
        <f t="shared" si="126"/>
        <v>8.8333333333333321</v>
      </c>
      <c r="Z369" s="20">
        <f t="shared" ref="Z369:Z379" si="128">ROUNDUP(Y369,0)</f>
        <v>9</v>
      </c>
      <c r="AA369" s="20">
        <f t="shared" si="127"/>
        <v>2.9444444444444446</v>
      </c>
      <c r="AB369" s="20"/>
    </row>
    <row r="370" spans="1:28" ht="50" customHeight="1" x14ac:dyDescent="0.15">
      <c r="A370" s="23" t="s">
        <v>1607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https://github.com/uberboutique/whataform-repo/raw/main/pictures/UB0251.jpg</v>
      </c>
      <c r="L370" s="21"/>
      <c r="M370" s="19">
        <f t="shared" ref="M370:M415" si="129">Z370</f>
        <v>9</v>
      </c>
      <c r="N370" s="20"/>
      <c r="O370" s="117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0">R370/S370</f>
        <v>5.5555555555555554</v>
      </c>
      <c r="U370" s="21">
        <v>50</v>
      </c>
      <c r="V370" s="20">
        <v>10</v>
      </c>
      <c r="W370" s="20">
        <f t="shared" ref="W370:W415" si="131">U370*V370/1000</f>
        <v>0.5</v>
      </c>
      <c r="X370" s="20">
        <f t="shared" ref="X370:X415" si="132">T370+W370</f>
        <v>6.0555555555555554</v>
      </c>
      <c r="Y370" s="20">
        <f t="shared" ref="Y370:Y415" si="133">T370*1.5+W370</f>
        <v>8.8333333333333321</v>
      </c>
      <c r="Z370" s="20">
        <f t="shared" si="128"/>
        <v>9</v>
      </c>
      <c r="AA370" s="20">
        <f t="shared" ref="AA370:AA415" si="134">Z370-T370-W370</f>
        <v>2.9444444444444446</v>
      </c>
      <c r="AB370" s="20"/>
    </row>
    <row r="371" spans="1:28" ht="50" customHeight="1" x14ac:dyDescent="0.15">
      <c r="A371" s="23" t="s">
        <v>1608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https://github.com/uberboutique/whataform-repo/raw/main/pictures/UB0252.jpg</v>
      </c>
      <c r="L371" s="21"/>
      <c r="M371" s="19">
        <f t="shared" si="129"/>
        <v>9</v>
      </c>
      <c r="N371" s="20"/>
      <c r="O371" s="119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0"/>
        <v>5.5555555555555554</v>
      </c>
      <c r="U371" s="21">
        <v>50</v>
      </c>
      <c r="V371" s="20">
        <v>10</v>
      </c>
      <c r="W371" s="20">
        <f t="shared" si="131"/>
        <v>0.5</v>
      </c>
      <c r="X371" s="20">
        <f t="shared" si="132"/>
        <v>6.0555555555555554</v>
      </c>
      <c r="Y371" s="20">
        <f t="shared" si="133"/>
        <v>8.8333333333333321</v>
      </c>
      <c r="Z371" s="20">
        <f t="shared" si="128"/>
        <v>9</v>
      </c>
      <c r="AA371" s="20">
        <f t="shared" si="134"/>
        <v>2.9444444444444446</v>
      </c>
      <c r="AB371" s="20"/>
    </row>
    <row r="372" spans="1:28" ht="50" customHeight="1" x14ac:dyDescent="0.15">
      <c r="A372" s="23" t="s">
        <v>1609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https://github.com/uberboutique/whataform-repo/raw/main/pictures/UB0253.jpg</v>
      </c>
      <c r="L372" s="21"/>
      <c r="M372" s="19">
        <f t="shared" si="129"/>
        <v>9</v>
      </c>
      <c r="N372" s="20"/>
      <c r="O372" s="117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0"/>
        <v>5.5555555555555554</v>
      </c>
      <c r="U372" s="21">
        <v>50</v>
      </c>
      <c r="V372" s="20">
        <v>10</v>
      </c>
      <c r="W372" s="20">
        <f t="shared" si="131"/>
        <v>0.5</v>
      </c>
      <c r="X372" s="20">
        <f t="shared" si="132"/>
        <v>6.0555555555555554</v>
      </c>
      <c r="Y372" s="20">
        <f t="shared" si="133"/>
        <v>8.8333333333333321</v>
      </c>
      <c r="Z372" s="20">
        <f t="shared" si="128"/>
        <v>9</v>
      </c>
      <c r="AA372" s="20">
        <f t="shared" si="134"/>
        <v>2.9444444444444446</v>
      </c>
      <c r="AB372" s="20"/>
    </row>
    <row r="373" spans="1:28" ht="50" customHeight="1" x14ac:dyDescent="0.15">
      <c r="A373" s="23" t="s">
        <v>1610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https://github.com/uberboutique/whataform-repo/raw/main/pictures/UB0254.jpg</v>
      </c>
      <c r="L373" s="21"/>
      <c r="M373" s="19">
        <f t="shared" si="129"/>
        <v>9</v>
      </c>
      <c r="N373" s="20"/>
      <c r="O373" s="119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0"/>
        <v>5.5555555555555554</v>
      </c>
      <c r="U373" s="21">
        <v>50</v>
      </c>
      <c r="V373" s="20">
        <v>10</v>
      </c>
      <c r="W373" s="20">
        <f t="shared" si="131"/>
        <v>0.5</v>
      </c>
      <c r="X373" s="20">
        <f t="shared" si="132"/>
        <v>6.0555555555555554</v>
      </c>
      <c r="Y373" s="20">
        <f t="shared" si="133"/>
        <v>8.8333333333333321</v>
      </c>
      <c r="Z373" s="20">
        <f t="shared" si="128"/>
        <v>9</v>
      </c>
      <c r="AA373" s="20">
        <f t="shared" si="134"/>
        <v>2.9444444444444446</v>
      </c>
      <c r="AB373" s="20"/>
    </row>
    <row r="374" spans="1:28" ht="50" customHeight="1" x14ac:dyDescent="0.15">
      <c r="A374" s="23" t="s">
        <v>1611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https://github.com/uberboutique/whataform-repo/raw/main/pictures/UB0255.jpg</v>
      </c>
      <c r="L374" s="21"/>
      <c r="M374" s="19">
        <f t="shared" si="129"/>
        <v>9</v>
      </c>
      <c r="N374" s="20"/>
      <c r="O374" s="117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0"/>
        <v>5.5555555555555554</v>
      </c>
      <c r="U374" s="21">
        <v>50</v>
      </c>
      <c r="V374" s="20">
        <v>10</v>
      </c>
      <c r="W374" s="20">
        <f t="shared" si="131"/>
        <v>0.5</v>
      </c>
      <c r="X374" s="20">
        <f t="shared" si="132"/>
        <v>6.0555555555555554</v>
      </c>
      <c r="Y374" s="20">
        <f t="shared" si="133"/>
        <v>8.8333333333333321</v>
      </c>
      <c r="Z374" s="20">
        <f t="shared" si="128"/>
        <v>9</v>
      </c>
      <c r="AA374" s="20">
        <f t="shared" si="134"/>
        <v>2.9444444444444446</v>
      </c>
      <c r="AB374" s="20"/>
    </row>
    <row r="375" spans="1:28" ht="50" customHeight="1" x14ac:dyDescent="0.15">
      <c r="A375" s="23" t="s">
        <v>1612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https://github.com/uberboutique/whataform-repo/raw/main/pictures/UB0256.jpg</v>
      </c>
      <c r="L375" s="21"/>
      <c r="M375" s="19">
        <f t="shared" si="129"/>
        <v>18</v>
      </c>
      <c r="N375" s="20"/>
      <c r="O375" s="119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0"/>
        <v>11.055555555555555</v>
      </c>
      <c r="U375" s="21">
        <v>50</v>
      </c>
      <c r="V375" s="20">
        <v>10</v>
      </c>
      <c r="W375" s="20">
        <f t="shared" si="131"/>
        <v>0.5</v>
      </c>
      <c r="X375" s="20">
        <f t="shared" si="132"/>
        <v>11.555555555555555</v>
      </c>
      <c r="Y375" s="20">
        <f t="shared" si="133"/>
        <v>17.083333333333332</v>
      </c>
      <c r="Z375" s="20">
        <f t="shared" si="128"/>
        <v>18</v>
      </c>
      <c r="AA375" s="20">
        <f t="shared" si="134"/>
        <v>6.4444444444444446</v>
      </c>
      <c r="AB375" s="20"/>
    </row>
    <row r="376" spans="1:28" ht="50" customHeight="1" x14ac:dyDescent="0.15">
      <c r="A376" s="23" t="s">
        <v>1613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https://github.com/uberboutique/whataform-repo/raw/main/pictures/UB0257.jpg</v>
      </c>
      <c r="L376" s="21"/>
      <c r="M376" s="19">
        <f t="shared" si="129"/>
        <v>18</v>
      </c>
      <c r="N376" s="20"/>
      <c r="O376" s="117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0"/>
        <v>11.055555555555555</v>
      </c>
      <c r="U376" s="21">
        <v>50</v>
      </c>
      <c r="V376" s="20">
        <v>10</v>
      </c>
      <c r="W376" s="20">
        <f t="shared" si="131"/>
        <v>0.5</v>
      </c>
      <c r="X376" s="20">
        <f t="shared" si="132"/>
        <v>11.555555555555555</v>
      </c>
      <c r="Y376" s="20">
        <f t="shared" si="133"/>
        <v>17.083333333333332</v>
      </c>
      <c r="Z376" s="20">
        <f t="shared" si="128"/>
        <v>18</v>
      </c>
      <c r="AA376" s="20">
        <f t="shared" si="134"/>
        <v>6.4444444444444446</v>
      </c>
      <c r="AB376" s="20"/>
    </row>
    <row r="377" spans="1:28" ht="50" customHeight="1" x14ac:dyDescent="0.15">
      <c r="A377" s="23" t="s">
        <v>1614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https://github.com/uberboutique/whataform-repo/raw/main/pictures/UB0258.jpg</v>
      </c>
      <c r="L377" s="21"/>
      <c r="M377" s="19">
        <f t="shared" si="129"/>
        <v>19</v>
      </c>
      <c r="N377" s="20"/>
      <c r="O377" s="119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0"/>
        <v>11.055555555555555</v>
      </c>
      <c r="U377" s="21">
        <v>200</v>
      </c>
      <c r="V377" s="20">
        <v>10</v>
      </c>
      <c r="W377" s="20">
        <f t="shared" si="131"/>
        <v>2</v>
      </c>
      <c r="X377" s="20">
        <f t="shared" si="132"/>
        <v>13.055555555555555</v>
      </c>
      <c r="Y377" s="20">
        <f t="shared" si="133"/>
        <v>18.583333333333332</v>
      </c>
      <c r="Z377" s="20">
        <v>19</v>
      </c>
      <c r="AA377" s="20">
        <f t="shared" si="134"/>
        <v>5.9444444444444446</v>
      </c>
      <c r="AB377" s="20"/>
    </row>
    <row r="378" spans="1:28" ht="50" customHeight="1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29"/>
        <v>20</v>
      </c>
      <c r="N378" s="20"/>
      <c r="O378" s="117">
        <v>1</v>
      </c>
      <c r="P378" s="21">
        <v>1</v>
      </c>
      <c r="Q378" s="21">
        <f>INVENTARIO[[#This Row],[Entradas]]-INVENTARIO[[#This Row],[Salidas]]</f>
        <v>0</v>
      </c>
      <c r="R378" s="20">
        <v>450</v>
      </c>
      <c r="S378" s="20">
        <v>18</v>
      </c>
      <c r="T378" s="20">
        <f t="shared" si="130"/>
        <v>25</v>
      </c>
      <c r="U378" s="21">
        <v>200</v>
      </c>
      <c r="V378" s="20">
        <v>10</v>
      </c>
      <c r="W378" s="20">
        <f t="shared" si="131"/>
        <v>2</v>
      </c>
      <c r="X378" s="20">
        <f t="shared" si="132"/>
        <v>27</v>
      </c>
      <c r="Y378" s="20">
        <f t="shared" si="133"/>
        <v>39.5</v>
      </c>
      <c r="Z378" s="20">
        <v>20</v>
      </c>
      <c r="AA378" s="20">
        <f t="shared" si="134"/>
        <v>-7</v>
      </c>
      <c r="AB378" s="20"/>
    </row>
    <row r="379" spans="1:28" ht="50" customHeight="1" x14ac:dyDescent="0.15">
      <c r="A379" s="23" t="s">
        <v>1615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https://github.com/uberboutique/whataform-repo/raw/main/pictures/UB0259.jpg</v>
      </c>
      <c r="L379" s="21"/>
      <c r="M379" s="19">
        <f t="shared" si="129"/>
        <v>19</v>
      </c>
      <c r="N379" s="20"/>
      <c r="O379" s="119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0"/>
        <v>10.833333333333334</v>
      </c>
      <c r="U379" s="21">
        <v>200</v>
      </c>
      <c r="V379" s="20">
        <v>10</v>
      </c>
      <c r="W379" s="20">
        <f t="shared" si="131"/>
        <v>2</v>
      </c>
      <c r="X379" s="20">
        <f t="shared" si="132"/>
        <v>12.833333333333334</v>
      </c>
      <c r="Y379" s="20">
        <f t="shared" si="133"/>
        <v>18.25</v>
      </c>
      <c r="Z379" s="20">
        <f t="shared" si="128"/>
        <v>19</v>
      </c>
      <c r="AA379" s="20">
        <f t="shared" si="134"/>
        <v>6.1666666666666661</v>
      </c>
      <c r="AB379" s="20"/>
    </row>
    <row r="380" spans="1:28" ht="50" customHeight="1" x14ac:dyDescent="0.15">
      <c r="A380" s="23" t="s">
        <v>1616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https://github.com/uberboutique/whataform-repo/raw/main/pictures/UB0260.jpg</v>
      </c>
      <c r="L380" s="21"/>
      <c r="M380" s="19">
        <f t="shared" si="129"/>
        <v>19</v>
      </c>
      <c r="N380" s="20"/>
      <c r="O380" s="117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0"/>
        <v>9.7222222222222214</v>
      </c>
      <c r="U380" s="21">
        <v>200</v>
      </c>
      <c r="V380" s="20">
        <v>10</v>
      </c>
      <c r="W380" s="20">
        <f t="shared" si="131"/>
        <v>2</v>
      </c>
      <c r="X380" s="20">
        <f t="shared" si="132"/>
        <v>11.722222222222221</v>
      </c>
      <c r="Y380" s="20">
        <f t="shared" si="133"/>
        <v>16.583333333333332</v>
      </c>
      <c r="Z380" s="20">
        <v>19</v>
      </c>
      <c r="AA380" s="20">
        <f t="shared" si="134"/>
        <v>7.2777777777777786</v>
      </c>
      <c r="AB380" s="20"/>
    </row>
    <row r="381" spans="1:28" ht="50" customHeight="1" x14ac:dyDescent="0.15">
      <c r="A381" s="23" t="s">
        <v>1617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https://github.com/uberboutique/whataform-repo/raw/main/pictures/UB0261.jpg</v>
      </c>
      <c r="L381" s="21"/>
      <c r="M381" s="19">
        <f t="shared" si="129"/>
        <v>15</v>
      </c>
      <c r="N381" s="20"/>
      <c r="O381" s="119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0"/>
        <v>5.2777777777777777</v>
      </c>
      <c r="U381" s="21">
        <v>200</v>
      </c>
      <c r="V381" s="20">
        <v>10</v>
      </c>
      <c r="W381" s="20">
        <f t="shared" si="131"/>
        <v>2</v>
      </c>
      <c r="X381" s="20">
        <f t="shared" si="132"/>
        <v>7.2777777777777777</v>
      </c>
      <c r="Y381" s="20">
        <f t="shared" si="133"/>
        <v>9.9166666666666661</v>
      </c>
      <c r="Z381" s="20">
        <v>15</v>
      </c>
      <c r="AA381" s="20">
        <f t="shared" si="134"/>
        <v>7.7222222222222214</v>
      </c>
      <c r="AB381" s="20"/>
    </row>
    <row r="382" spans="1:28" ht="50" customHeight="1" x14ac:dyDescent="0.15">
      <c r="A382" s="23" t="s">
        <v>1618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https://github.com/uberboutique/whataform-repo/raw/main/pictures/UB0262.jpg</v>
      </c>
      <c r="L382" s="21"/>
      <c r="M382" s="19">
        <f t="shared" si="129"/>
        <v>19</v>
      </c>
      <c r="N382" s="20"/>
      <c r="O382" s="117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0"/>
        <v>6.9444444444444446</v>
      </c>
      <c r="U382" s="21">
        <v>200</v>
      </c>
      <c r="V382" s="20">
        <v>10</v>
      </c>
      <c r="W382" s="20">
        <f t="shared" si="131"/>
        <v>2</v>
      </c>
      <c r="X382" s="20">
        <f t="shared" si="132"/>
        <v>8.9444444444444446</v>
      </c>
      <c r="Y382" s="20">
        <f t="shared" si="133"/>
        <v>12.416666666666668</v>
      </c>
      <c r="Z382" s="20">
        <v>19</v>
      </c>
      <c r="AA382" s="20">
        <f t="shared" si="134"/>
        <v>10.055555555555555</v>
      </c>
      <c r="AB382" s="20"/>
    </row>
    <row r="383" spans="1:28" ht="50" customHeight="1" x14ac:dyDescent="0.15">
      <c r="A383" s="23" t="s">
        <v>1619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https://github.com/uberboutique/whataform-repo/raw/main/pictures/UB0263.jpg</v>
      </c>
      <c r="L383" s="21"/>
      <c r="M383" s="19">
        <f t="shared" si="129"/>
        <v>15</v>
      </c>
      <c r="N383" s="20"/>
      <c r="O383" s="119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0"/>
        <v>7.5</v>
      </c>
      <c r="U383" s="21">
        <v>100</v>
      </c>
      <c r="V383" s="20">
        <v>10</v>
      </c>
      <c r="W383" s="20">
        <f t="shared" si="131"/>
        <v>1</v>
      </c>
      <c r="X383" s="20">
        <f t="shared" si="132"/>
        <v>8.5</v>
      </c>
      <c r="Y383" s="20">
        <f t="shared" si="133"/>
        <v>12.25</v>
      </c>
      <c r="Z383" s="20">
        <v>15</v>
      </c>
      <c r="AA383" s="20">
        <f t="shared" si="134"/>
        <v>6.5</v>
      </c>
      <c r="AB383" s="20"/>
    </row>
    <row r="384" spans="1:28" ht="50" customHeight="1" x14ac:dyDescent="0.15">
      <c r="A384" s="23" t="s">
        <v>1620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https://github.com/uberboutique/whataform-repo/raw/main/pictures/UB0264.jpg</v>
      </c>
      <c r="L384" s="21"/>
      <c r="M384" s="19">
        <f t="shared" si="129"/>
        <v>20</v>
      </c>
      <c r="N384" s="20"/>
      <c r="O384" s="117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0"/>
        <v>13.055555555555555</v>
      </c>
      <c r="U384" s="21">
        <v>250</v>
      </c>
      <c r="V384" s="20">
        <v>10</v>
      </c>
      <c r="W384" s="20">
        <f t="shared" si="131"/>
        <v>2.5</v>
      </c>
      <c r="X384" s="20">
        <f t="shared" si="132"/>
        <v>15.555555555555555</v>
      </c>
      <c r="Y384" s="20">
        <f t="shared" si="133"/>
        <v>22.083333333333332</v>
      </c>
      <c r="Z384" s="20">
        <v>20</v>
      </c>
      <c r="AA384" s="20">
        <f t="shared" si="134"/>
        <v>4.4444444444444446</v>
      </c>
      <c r="AB384" s="20"/>
    </row>
    <row r="385" spans="1:28" ht="50" customHeight="1" x14ac:dyDescent="0.15">
      <c r="A385" s="23" t="s">
        <v>1621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https://github.com/uberboutique/whataform-repo/raw/main/pictures/UB0265.jpg</v>
      </c>
      <c r="L385" s="21"/>
      <c r="M385" s="19">
        <f t="shared" si="129"/>
        <v>15</v>
      </c>
      <c r="N385" s="20"/>
      <c r="O385" s="119">
        <v>2</v>
      </c>
      <c r="P385" s="21">
        <f>SUMIFS(VENTAS[Cantidad],VENTAS[Code],INVENTARIO[[#This Row],[Code]])</f>
        <v>1</v>
      </c>
      <c r="Q385" s="21">
        <f>INVENTARIO[[#This Row],[Entradas]]-INVENTARIO[[#This Row],[Salidas]]</f>
        <v>1</v>
      </c>
      <c r="R385" s="20">
        <v>126</v>
      </c>
      <c r="S385" s="20">
        <v>18</v>
      </c>
      <c r="T385" s="20">
        <f t="shared" si="130"/>
        <v>7</v>
      </c>
      <c r="U385" s="21">
        <v>250</v>
      </c>
      <c r="V385" s="20">
        <v>10</v>
      </c>
      <c r="W385" s="20">
        <f t="shared" si="131"/>
        <v>2.5</v>
      </c>
      <c r="X385" s="20">
        <f t="shared" si="132"/>
        <v>9.5</v>
      </c>
      <c r="Y385" s="20">
        <f t="shared" si="133"/>
        <v>13</v>
      </c>
      <c r="Z385" s="20">
        <v>15</v>
      </c>
      <c r="AA385" s="20">
        <f t="shared" si="134"/>
        <v>5.5</v>
      </c>
      <c r="AB385" s="20"/>
    </row>
    <row r="386" spans="1:28" ht="50" customHeight="1" x14ac:dyDescent="0.15">
      <c r="A386" s="23" t="s">
        <v>1622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https://github.com/uberboutique/whataform-repo/raw/main/pictures/UB0266.jpg</v>
      </c>
      <c r="L386" s="21"/>
      <c r="M386" s="19">
        <f t="shared" si="129"/>
        <v>15</v>
      </c>
      <c r="N386" s="20"/>
      <c r="O386" s="117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0"/>
        <v>5.333333333333333</v>
      </c>
      <c r="U386" s="21">
        <v>250</v>
      </c>
      <c r="V386" s="20">
        <v>10</v>
      </c>
      <c r="W386" s="20">
        <f t="shared" si="131"/>
        <v>2.5</v>
      </c>
      <c r="X386" s="20">
        <f t="shared" si="132"/>
        <v>7.833333333333333</v>
      </c>
      <c r="Y386" s="20">
        <f t="shared" si="133"/>
        <v>10.5</v>
      </c>
      <c r="Z386" s="20">
        <v>15</v>
      </c>
      <c r="AA386" s="20">
        <f t="shared" si="134"/>
        <v>7.1666666666666679</v>
      </c>
      <c r="AB386" s="20"/>
    </row>
    <row r="387" spans="1:28" ht="50" customHeight="1" x14ac:dyDescent="0.15">
      <c r="A387" s="23" t="s">
        <v>1623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https://github.com/uberboutique/whataform-repo/raw/main/pictures/UB0267.jpg</v>
      </c>
      <c r="L387" s="21"/>
      <c r="M387" s="19">
        <f t="shared" si="129"/>
        <v>12</v>
      </c>
      <c r="N387" s="20"/>
      <c r="O387" s="119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0"/>
        <v>5.2777777777777777</v>
      </c>
      <c r="U387" s="21">
        <v>150</v>
      </c>
      <c r="V387" s="20">
        <v>10</v>
      </c>
      <c r="W387" s="20">
        <f t="shared" si="131"/>
        <v>1.5</v>
      </c>
      <c r="X387" s="20">
        <f t="shared" si="132"/>
        <v>6.7777777777777777</v>
      </c>
      <c r="Y387" s="20">
        <f t="shared" si="133"/>
        <v>9.4166666666666661</v>
      </c>
      <c r="Z387" s="20">
        <v>12</v>
      </c>
      <c r="AA387" s="20">
        <f t="shared" si="134"/>
        <v>5.2222222222222223</v>
      </c>
      <c r="AB387" s="20"/>
    </row>
    <row r="388" spans="1:28" ht="50" customHeight="1" x14ac:dyDescent="0.15">
      <c r="A388" s="23" t="s">
        <v>1624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https://github.com/uberboutique/whataform-repo/raw/main/pictures/UB0268.jpg</v>
      </c>
      <c r="L388" s="21"/>
      <c r="M388" s="19">
        <f t="shared" si="129"/>
        <v>9</v>
      </c>
      <c r="N388" s="20"/>
      <c r="O388" s="117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0"/>
        <v>5.7222222222222223</v>
      </c>
      <c r="U388" s="21">
        <v>50</v>
      </c>
      <c r="V388" s="20">
        <v>10</v>
      </c>
      <c r="W388" s="20">
        <f t="shared" si="131"/>
        <v>0.5</v>
      </c>
      <c r="X388" s="20">
        <f t="shared" si="132"/>
        <v>6.2222222222222223</v>
      </c>
      <c r="Y388" s="20">
        <f t="shared" si="133"/>
        <v>9.0833333333333339</v>
      </c>
      <c r="Z388" s="20">
        <v>9</v>
      </c>
      <c r="AA388" s="20">
        <f t="shared" si="134"/>
        <v>2.7777777777777777</v>
      </c>
      <c r="AB388" s="20"/>
    </row>
    <row r="389" spans="1:28" ht="50" customHeight="1" x14ac:dyDescent="0.15">
      <c r="A389" s="23" t="s">
        <v>1625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https://github.com/uberboutique/whataform-repo/raw/main/pictures/UB0269.jpg</v>
      </c>
      <c r="L389" s="21"/>
      <c r="M389" s="19">
        <f t="shared" si="129"/>
        <v>12</v>
      </c>
      <c r="N389" s="20"/>
      <c r="O389" s="119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0"/>
        <v>6.2777777777777777</v>
      </c>
      <c r="U389" s="21">
        <v>50</v>
      </c>
      <c r="V389" s="20">
        <v>10</v>
      </c>
      <c r="W389" s="20">
        <f t="shared" si="131"/>
        <v>0.5</v>
      </c>
      <c r="X389" s="20">
        <f t="shared" si="132"/>
        <v>6.7777777777777777</v>
      </c>
      <c r="Y389" s="20">
        <f t="shared" si="133"/>
        <v>9.9166666666666661</v>
      </c>
      <c r="Z389" s="20">
        <v>12</v>
      </c>
      <c r="AA389" s="20">
        <f t="shared" si="134"/>
        <v>5.2222222222222223</v>
      </c>
      <c r="AB389" s="20"/>
    </row>
    <row r="390" spans="1:28" ht="50" customHeight="1" x14ac:dyDescent="0.15">
      <c r="A390" s="23" t="s">
        <v>1627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https://github.com/uberboutique/whataform-repo/raw/main/pictures/BU0270.jpg</v>
      </c>
      <c r="L390" s="21"/>
      <c r="M390" s="19">
        <f t="shared" si="129"/>
        <v>12</v>
      </c>
      <c r="N390" s="20"/>
      <c r="O390" s="117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0"/>
        <v>7.5</v>
      </c>
      <c r="U390" s="21">
        <v>50</v>
      </c>
      <c r="V390" s="20">
        <v>10</v>
      </c>
      <c r="W390" s="20">
        <f t="shared" si="131"/>
        <v>0.5</v>
      </c>
      <c r="X390" s="20">
        <f t="shared" si="132"/>
        <v>8</v>
      </c>
      <c r="Y390" s="20">
        <f t="shared" si="133"/>
        <v>11.75</v>
      </c>
      <c r="Z390" s="20">
        <v>12</v>
      </c>
      <c r="AA390" s="20">
        <f t="shared" si="134"/>
        <v>4</v>
      </c>
      <c r="AB390" s="20"/>
    </row>
    <row r="391" spans="1:28" ht="50" customHeight="1" x14ac:dyDescent="0.15">
      <c r="A391" s="23" t="s">
        <v>1628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https://github.com/uberboutique/whataform-repo/raw/main/pictures/BU0271.jpg</v>
      </c>
      <c r="L391" s="21"/>
      <c r="M391" s="19">
        <f t="shared" si="129"/>
        <v>12</v>
      </c>
      <c r="N391" s="20"/>
      <c r="O391" s="119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0"/>
        <v>6.2777777777777777</v>
      </c>
      <c r="U391" s="21">
        <v>50</v>
      </c>
      <c r="V391" s="20">
        <v>10</v>
      </c>
      <c r="W391" s="20">
        <f t="shared" si="131"/>
        <v>0.5</v>
      </c>
      <c r="X391" s="20">
        <f t="shared" si="132"/>
        <v>6.7777777777777777</v>
      </c>
      <c r="Y391" s="20">
        <f t="shared" si="133"/>
        <v>9.9166666666666661</v>
      </c>
      <c r="Z391" s="20">
        <v>12</v>
      </c>
      <c r="AA391" s="20">
        <f t="shared" si="134"/>
        <v>5.2222222222222223</v>
      </c>
      <c r="AB391" s="20"/>
    </row>
    <row r="392" spans="1:28" ht="50" customHeight="1" x14ac:dyDescent="0.15">
      <c r="A392" s="23" t="s">
        <v>1626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https://github.com/uberboutique/whataform-repo/raw/main/pictures/BU0272.jpg</v>
      </c>
      <c r="L392" s="21"/>
      <c r="M392" s="19">
        <f t="shared" si="129"/>
        <v>15</v>
      </c>
      <c r="N392" s="20"/>
      <c r="O392" s="117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0"/>
        <v>6.0555555555555554</v>
      </c>
      <c r="U392" s="21">
        <v>50</v>
      </c>
      <c r="V392" s="20">
        <v>10</v>
      </c>
      <c r="W392" s="20">
        <f t="shared" si="131"/>
        <v>0.5</v>
      </c>
      <c r="X392" s="20">
        <f t="shared" si="132"/>
        <v>6.5555555555555554</v>
      </c>
      <c r="Y392" s="20">
        <f t="shared" si="133"/>
        <v>9.5833333333333321</v>
      </c>
      <c r="Z392" s="20">
        <v>15</v>
      </c>
      <c r="AA392" s="20">
        <f t="shared" si="134"/>
        <v>8.4444444444444446</v>
      </c>
      <c r="AB392" s="20"/>
    </row>
    <row r="393" spans="1:28" ht="50" customHeight="1" x14ac:dyDescent="0.15">
      <c r="A393" s="23" t="s">
        <v>1629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https://github.com/uberboutique/whataform-repo/raw/main/pictures/BU0273.jpg</v>
      </c>
      <c r="L393" s="21"/>
      <c r="M393" s="19">
        <f t="shared" si="129"/>
        <v>17</v>
      </c>
      <c r="N393" s="20"/>
      <c r="O393" s="119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0"/>
        <v>6.0555555555555554</v>
      </c>
      <c r="U393" s="21">
        <v>100</v>
      </c>
      <c r="V393" s="20">
        <v>10</v>
      </c>
      <c r="W393" s="20">
        <f t="shared" si="131"/>
        <v>1</v>
      </c>
      <c r="X393" s="20">
        <f t="shared" si="132"/>
        <v>7.0555555555555554</v>
      </c>
      <c r="Y393" s="20">
        <f t="shared" si="133"/>
        <v>10.083333333333332</v>
      </c>
      <c r="Z393" s="20">
        <v>17</v>
      </c>
      <c r="AA393" s="20">
        <f t="shared" si="134"/>
        <v>9.9444444444444446</v>
      </c>
      <c r="AB393" s="20"/>
    </row>
    <row r="394" spans="1:28" ht="50" customHeight="1" x14ac:dyDescent="0.15">
      <c r="A394" s="23" t="s">
        <v>1630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https://github.com/uberboutique/whataform-repo/raw/main/pictures/BU0274.jpg</v>
      </c>
      <c r="L394" s="21"/>
      <c r="M394" s="19">
        <f t="shared" si="129"/>
        <v>18</v>
      </c>
      <c r="N394" s="20"/>
      <c r="O394" s="117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0"/>
        <v>8.2222222222222214</v>
      </c>
      <c r="U394" s="21">
        <v>100</v>
      </c>
      <c r="V394" s="20">
        <v>10</v>
      </c>
      <c r="W394" s="20">
        <f t="shared" si="131"/>
        <v>1</v>
      </c>
      <c r="X394" s="20">
        <f t="shared" si="132"/>
        <v>9.2222222222222214</v>
      </c>
      <c r="Y394" s="20">
        <f t="shared" si="133"/>
        <v>13.333333333333332</v>
      </c>
      <c r="Z394" s="20">
        <v>18</v>
      </c>
      <c r="AA394" s="20">
        <f t="shared" si="134"/>
        <v>8.7777777777777786</v>
      </c>
      <c r="AB394" s="20"/>
    </row>
    <row r="395" spans="1:28" ht="50" customHeight="1" x14ac:dyDescent="0.15">
      <c r="A395" s="23" t="s">
        <v>1631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https://github.com/uberboutique/whataform-repo/raw/main/pictures/BU0275.jpg</v>
      </c>
      <c r="L395" s="21"/>
      <c r="M395" s="19">
        <f t="shared" si="129"/>
        <v>15</v>
      </c>
      <c r="N395" s="20"/>
      <c r="O395" s="119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0"/>
        <v>8.3333333333333339</v>
      </c>
      <c r="U395" s="21">
        <v>100</v>
      </c>
      <c r="V395" s="20">
        <v>10</v>
      </c>
      <c r="W395" s="20">
        <f t="shared" si="131"/>
        <v>1</v>
      </c>
      <c r="X395" s="20">
        <f t="shared" si="132"/>
        <v>9.3333333333333339</v>
      </c>
      <c r="Y395" s="20">
        <f t="shared" si="133"/>
        <v>13.5</v>
      </c>
      <c r="Z395" s="20">
        <v>15</v>
      </c>
      <c r="AA395" s="20">
        <f t="shared" si="134"/>
        <v>5.6666666666666661</v>
      </c>
      <c r="AB395" s="20"/>
    </row>
    <row r="396" spans="1:28" ht="50" customHeight="1" x14ac:dyDescent="0.15">
      <c r="A396" s="23" t="s">
        <v>1632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https://github.com/uberboutique/whataform-repo/raw/main/pictures/BU0276.jpg</v>
      </c>
      <c r="L396" s="21"/>
      <c r="M396" s="19">
        <f t="shared" si="129"/>
        <v>7</v>
      </c>
      <c r="N396" s="20"/>
      <c r="O396" s="117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0"/>
        <v>3.8333333333333335</v>
      </c>
      <c r="U396" s="21">
        <v>50</v>
      </c>
      <c r="V396" s="20">
        <v>10</v>
      </c>
      <c r="W396" s="20">
        <f t="shared" si="131"/>
        <v>0.5</v>
      </c>
      <c r="X396" s="20">
        <f t="shared" si="132"/>
        <v>4.3333333333333339</v>
      </c>
      <c r="Y396" s="20">
        <f t="shared" si="133"/>
        <v>6.25</v>
      </c>
      <c r="Z396" s="20">
        <f>ROUNDUP(Y396,0)</f>
        <v>7</v>
      </c>
      <c r="AA396" s="20">
        <f t="shared" si="134"/>
        <v>2.6666666666666665</v>
      </c>
      <c r="AB396" s="20"/>
    </row>
    <row r="397" spans="1:28" ht="50" customHeight="1" x14ac:dyDescent="0.15">
      <c r="A397" s="23" t="s">
        <v>1633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https://github.com/uberboutique/whataform-repo/raw/main/pictures/BU0277.jpg</v>
      </c>
      <c r="L397" s="21"/>
      <c r="M397" s="19">
        <f t="shared" si="129"/>
        <v>35</v>
      </c>
      <c r="N397" s="20"/>
      <c r="O397" s="119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0"/>
        <v>21.388888888888889</v>
      </c>
      <c r="U397" s="21">
        <v>500</v>
      </c>
      <c r="V397" s="20">
        <v>10</v>
      </c>
      <c r="W397" s="20">
        <f t="shared" si="131"/>
        <v>5</v>
      </c>
      <c r="X397" s="20">
        <f t="shared" si="132"/>
        <v>26.388888888888889</v>
      </c>
      <c r="Y397" s="20">
        <f t="shared" si="133"/>
        <v>37.083333333333336</v>
      </c>
      <c r="Z397" s="20">
        <v>35</v>
      </c>
      <c r="AA397" s="20">
        <f t="shared" si="134"/>
        <v>8.6111111111111107</v>
      </c>
      <c r="AB397" s="20"/>
    </row>
    <row r="398" spans="1:28" ht="50" customHeight="1" x14ac:dyDescent="0.15">
      <c r="A398" s="23" t="s">
        <v>1634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https://github.com/uberboutique/whataform-repo/raw/main/pictures/BU0278.jpg</v>
      </c>
      <c r="L398" s="21"/>
      <c r="M398" s="19">
        <f t="shared" si="129"/>
        <v>10</v>
      </c>
      <c r="N398" s="20"/>
      <c r="O398" s="117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0"/>
        <v>3.5</v>
      </c>
      <c r="U398" s="21">
        <v>50</v>
      </c>
      <c r="V398" s="20">
        <v>10</v>
      </c>
      <c r="W398" s="20">
        <f t="shared" si="131"/>
        <v>0.5</v>
      </c>
      <c r="X398" s="20">
        <f t="shared" si="132"/>
        <v>4</v>
      </c>
      <c r="Y398" s="20">
        <f t="shared" si="133"/>
        <v>5.75</v>
      </c>
      <c r="Z398" s="20">
        <v>10</v>
      </c>
      <c r="AA398" s="20">
        <f t="shared" si="134"/>
        <v>6</v>
      </c>
      <c r="AB398" s="20"/>
    </row>
    <row r="399" spans="1:28" ht="50" customHeight="1" x14ac:dyDescent="0.15">
      <c r="A399" s="23" t="s">
        <v>1635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https://github.com/uberboutique/whataform-repo/raw/main/pictures/BU0279.jpg</v>
      </c>
      <c r="L399" s="21"/>
      <c r="M399" s="19">
        <f t="shared" si="129"/>
        <v>10</v>
      </c>
      <c r="N399" s="20"/>
      <c r="O399" s="119">
        <v>1</v>
      </c>
      <c r="P399" s="21">
        <f>SUMIFS(VENTAS[Cantidad],VENTAS[Code],INVENTARIO[[#This Row],[Code]])</f>
        <v>1</v>
      </c>
      <c r="Q399" s="21">
        <f>INVENTARIO[[#This Row],[Entradas]]-INVENTARIO[[#This Row],[Salidas]]</f>
        <v>0</v>
      </c>
      <c r="R399" s="20">
        <v>59</v>
      </c>
      <c r="S399" s="20">
        <v>18</v>
      </c>
      <c r="T399" s="20">
        <f t="shared" si="130"/>
        <v>3.2777777777777777</v>
      </c>
      <c r="U399" s="21">
        <v>40</v>
      </c>
      <c r="V399" s="20">
        <v>10</v>
      </c>
      <c r="W399" s="20">
        <f t="shared" si="131"/>
        <v>0.4</v>
      </c>
      <c r="X399" s="20">
        <f t="shared" si="132"/>
        <v>3.6777777777777776</v>
      </c>
      <c r="Y399" s="20">
        <f t="shared" si="133"/>
        <v>5.3166666666666664</v>
      </c>
      <c r="Z399" s="20">
        <v>10</v>
      </c>
      <c r="AA399" s="20">
        <f t="shared" si="134"/>
        <v>6.322222222222222</v>
      </c>
      <c r="AB399" s="20"/>
    </row>
    <row r="400" spans="1:28" ht="50" customHeight="1" x14ac:dyDescent="0.15">
      <c r="A400" s="23" t="s">
        <v>1636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https://github.com/uberboutique/whataform-repo/raw/main/pictures/BU0280.jpg</v>
      </c>
      <c r="L400" s="21"/>
      <c r="M400" s="19">
        <f t="shared" si="129"/>
        <v>9</v>
      </c>
      <c r="N400" s="20"/>
      <c r="O400" s="117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0"/>
        <v>3.0555555555555554</v>
      </c>
      <c r="U400" s="21">
        <v>40</v>
      </c>
      <c r="V400" s="20">
        <v>10</v>
      </c>
      <c r="W400" s="20">
        <f t="shared" si="131"/>
        <v>0.4</v>
      </c>
      <c r="X400" s="20">
        <f t="shared" si="132"/>
        <v>3.4555555555555553</v>
      </c>
      <c r="Y400" s="20">
        <f t="shared" si="133"/>
        <v>4.9833333333333334</v>
      </c>
      <c r="Z400" s="20">
        <v>9</v>
      </c>
      <c r="AA400" s="20">
        <f t="shared" si="134"/>
        <v>5.5444444444444443</v>
      </c>
      <c r="AB400" s="20"/>
    </row>
    <row r="401" spans="1:28" ht="50" customHeight="1" x14ac:dyDescent="0.15">
      <c r="A401" s="23" t="s">
        <v>1637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https://github.com/uberboutique/whataform-repo/raw/main/pictures/BU0281.jpg</v>
      </c>
      <c r="L401" s="21"/>
      <c r="M401" s="19">
        <f t="shared" si="129"/>
        <v>10</v>
      </c>
      <c r="N401" s="20"/>
      <c r="O401" s="119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0"/>
        <v>3.6111111111111112</v>
      </c>
      <c r="U401" s="21">
        <v>60</v>
      </c>
      <c r="V401" s="20">
        <v>10</v>
      </c>
      <c r="W401" s="20">
        <f t="shared" si="131"/>
        <v>0.6</v>
      </c>
      <c r="X401" s="20">
        <f t="shared" si="132"/>
        <v>4.2111111111111112</v>
      </c>
      <c r="Y401" s="20">
        <f t="shared" si="133"/>
        <v>6.0166666666666666</v>
      </c>
      <c r="Z401" s="20">
        <v>10</v>
      </c>
      <c r="AA401" s="20">
        <f t="shared" si="134"/>
        <v>5.7888888888888896</v>
      </c>
      <c r="AB401" s="20"/>
    </row>
    <row r="402" spans="1:28" ht="50" customHeight="1" x14ac:dyDescent="0.15">
      <c r="A402" s="23" t="s">
        <v>1638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https://github.com/uberboutique/whataform-repo/raw/main/pictures/BU0282.jpg</v>
      </c>
      <c r="L402" s="21"/>
      <c r="M402" s="19">
        <f t="shared" si="129"/>
        <v>10</v>
      </c>
      <c r="N402" s="20"/>
      <c r="O402" s="117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0"/>
        <v>3.6111111111111112</v>
      </c>
      <c r="U402" s="21">
        <v>60</v>
      </c>
      <c r="V402" s="20">
        <v>10</v>
      </c>
      <c r="W402" s="20">
        <f t="shared" si="131"/>
        <v>0.6</v>
      </c>
      <c r="X402" s="20">
        <f t="shared" si="132"/>
        <v>4.2111111111111112</v>
      </c>
      <c r="Y402" s="20">
        <f t="shared" si="133"/>
        <v>6.0166666666666666</v>
      </c>
      <c r="Z402" s="20">
        <v>10</v>
      </c>
      <c r="AA402" s="20">
        <f t="shared" si="134"/>
        <v>5.7888888888888896</v>
      </c>
      <c r="AB402" s="20"/>
    </row>
    <row r="403" spans="1:28" ht="50" customHeight="1" x14ac:dyDescent="0.15">
      <c r="A403" s="23" t="s">
        <v>1639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https://github.com/uberboutique/whataform-repo/raw/main/pictures/BU0283.jpg</v>
      </c>
      <c r="L403" s="21"/>
      <c r="M403" s="19">
        <f t="shared" si="129"/>
        <v>10</v>
      </c>
      <c r="N403" s="20"/>
      <c r="O403" s="119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0"/>
        <v>3.8333333333333335</v>
      </c>
      <c r="U403" s="21">
        <v>70</v>
      </c>
      <c r="V403" s="20">
        <v>10</v>
      </c>
      <c r="W403" s="20">
        <f t="shared" si="131"/>
        <v>0.7</v>
      </c>
      <c r="X403" s="20">
        <f t="shared" si="132"/>
        <v>4.5333333333333332</v>
      </c>
      <c r="Y403" s="20">
        <f t="shared" si="133"/>
        <v>6.45</v>
      </c>
      <c r="Z403" s="20">
        <v>10</v>
      </c>
      <c r="AA403" s="20">
        <f t="shared" si="134"/>
        <v>5.4666666666666659</v>
      </c>
      <c r="AB403" s="20"/>
    </row>
    <row r="404" spans="1:28" ht="50" customHeight="1" x14ac:dyDescent="0.15">
      <c r="A404" s="23" t="s">
        <v>1640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https://github.com/uberboutique/whataform-repo/raw/main/pictures/BU0284.jpg</v>
      </c>
      <c r="L404" s="21"/>
      <c r="M404" s="19">
        <f t="shared" si="129"/>
        <v>30</v>
      </c>
      <c r="N404" s="20"/>
      <c r="O404" s="117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0"/>
        <v>16.055555555555557</v>
      </c>
      <c r="U404" s="21">
        <v>400</v>
      </c>
      <c r="V404" s="20">
        <v>10</v>
      </c>
      <c r="W404" s="20">
        <f t="shared" si="131"/>
        <v>4</v>
      </c>
      <c r="X404" s="20">
        <f t="shared" si="132"/>
        <v>20.055555555555557</v>
      </c>
      <c r="Y404" s="20">
        <f t="shared" si="133"/>
        <v>28.083333333333336</v>
      </c>
      <c r="Z404" s="20">
        <v>30</v>
      </c>
      <c r="AA404" s="20">
        <f t="shared" si="134"/>
        <v>9.9444444444444429</v>
      </c>
      <c r="AB404" s="20"/>
    </row>
    <row r="405" spans="1:28" ht="50" customHeight="1" x14ac:dyDescent="0.15">
      <c r="A405" s="23" t="s">
        <v>1641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https://github.com/uberboutique/whataform-repo/raw/main/pictures/BU0285.jpg</v>
      </c>
      <c r="L405" s="21"/>
      <c r="M405" s="19">
        <f t="shared" si="129"/>
        <v>22</v>
      </c>
      <c r="N405" s="20"/>
      <c r="O405" s="119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0"/>
        <v>15.277777777777779</v>
      </c>
      <c r="U405" s="21">
        <v>150</v>
      </c>
      <c r="V405" s="20">
        <v>10</v>
      </c>
      <c r="W405" s="20">
        <f t="shared" si="131"/>
        <v>1.5</v>
      </c>
      <c r="X405" s="20">
        <f t="shared" si="132"/>
        <v>16.777777777777779</v>
      </c>
      <c r="Y405" s="20">
        <f t="shared" si="133"/>
        <v>24.416666666666668</v>
      </c>
      <c r="Z405" s="20">
        <v>22</v>
      </c>
      <c r="AA405" s="20">
        <f t="shared" si="134"/>
        <v>5.2222222222222214</v>
      </c>
      <c r="AB405" s="20"/>
    </row>
    <row r="406" spans="1:28" ht="50" customHeight="1" x14ac:dyDescent="0.15">
      <c r="A406" s="23" t="s">
        <v>669</v>
      </c>
      <c r="B406" s="95"/>
      <c r="C406" s="22" t="s">
        <v>12</v>
      </c>
      <c r="D406" s="109" t="s">
        <v>194</v>
      </c>
      <c r="E406" s="83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https://github.com/uberboutique/whataform-repo/raw/main/pictures/A0018.jpg</v>
      </c>
      <c r="L406" s="21"/>
      <c r="M406" s="19">
        <f t="shared" si="129"/>
        <v>10</v>
      </c>
      <c r="N406" s="20"/>
      <c r="O406" s="117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0"/>
        <v>3.6111111111111112</v>
      </c>
      <c r="U406" s="21">
        <v>30</v>
      </c>
      <c r="V406" s="20">
        <v>10</v>
      </c>
      <c r="W406" s="20">
        <f t="shared" si="131"/>
        <v>0.3</v>
      </c>
      <c r="X406" s="20">
        <f t="shared" si="132"/>
        <v>3.911111111111111</v>
      </c>
      <c r="Y406" s="20">
        <f t="shared" si="133"/>
        <v>5.7166666666666668</v>
      </c>
      <c r="Z406" s="20">
        <v>10</v>
      </c>
      <c r="AA406" s="20">
        <f t="shared" si="134"/>
        <v>6.0888888888888895</v>
      </c>
      <c r="AB406" s="20"/>
    </row>
    <row r="407" spans="1:28" ht="50" customHeight="1" x14ac:dyDescent="0.15">
      <c r="A407" s="23" t="s">
        <v>1642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https://github.com/uberboutique/whataform-repo/raw/main/pictures/BU0286.jpg</v>
      </c>
      <c r="L407" s="21"/>
      <c r="M407" s="19">
        <f t="shared" si="129"/>
        <v>10</v>
      </c>
      <c r="N407" s="20"/>
      <c r="O407" s="119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0"/>
        <v>2.7777777777777777</v>
      </c>
      <c r="U407" s="21">
        <v>30</v>
      </c>
      <c r="V407" s="20">
        <v>10</v>
      </c>
      <c r="W407" s="20">
        <f t="shared" si="131"/>
        <v>0.3</v>
      </c>
      <c r="X407" s="20">
        <f t="shared" si="132"/>
        <v>3.0777777777777775</v>
      </c>
      <c r="Y407" s="20">
        <f t="shared" si="133"/>
        <v>4.4666666666666659</v>
      </c>
      <c r="Z407" s="20">
        <v>10</v>
      </c>
      <c r="AA407" s="20">
        <f t="shared" si="134"/>
        <v>6.9222222222222225</v>
      </c>
      <c r="AB407" s="20"/>
    </row>
    <row r="408" spans="1:28" ht="50" customHeight="1" x14ac:dyDescent="0.15">
      <c r="A408" s="23" t="s">
        <v>1643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https://github.com/uberboutique/whataform-repo/raw/main/pictures/BU0287.jpg</v>
      </c>
      <c r="L408" s="21"/>
      <c r="M408" s="19">
        <f t="shared" si="129"/>
        <v>15</v>
      </c>
      <c r="N408" s="20"/>
      <c r="O408" s="117">
        <v>1</v>
      </c>
      <c r="P408" s="21">
        <f>SUMIFS(VENTAS[Cantidad],VENTAS[Code],INVENTARIO[[#This Row],[Code]])</f>
        <v>1</v>
      </c>
      <c r="Q408" s="21">
        <f>INVENTARIO[[#This Row],[Entradas]]-INVENTARIO[[#This Row],[Salidas]]</f>
        <v>0</v>
      </c>
      <c r="R408" s="20">
        <v>110</v>
      </c>
      <c r="S408" s="20">
        <v>18</v>
      </c>
      <c r="T408" s="20">
        <f t="shared" si="130"/>
        <v>6.1111111111111107</v>
      </c>
      <c r="U408" s="21">
        <v>300</v>
      </c>
      <c r="V408" s="20">
        <v>10</v>
      </c>
      <c r="W408" s="20">
        <f t="shared" si="131"/>
        <v>3</v>
      </c>
      <c r="X408" s="20">
        <f t="shared" si="132"/>
        <v>9.1111111111111107</v>
      </c>
      <c r="Y408" s="20">
        <f t="shared" si="133"/>
        <v>12.166666666666666</v>
      </c>
      <c r="Z408" s="20">
        <v>15</v>
      </c>
      <c r="AA408" s="20">
        <f t="shared" si="134"/>
        <v>5.8888888888888893</v>
      </c>
      <c r="AB408" s="20"/>
    </row>
    <row r="409" spans="1:28" ht="50" customHeight="1" x14ac:dyDescent="0.15">
      <c r="A409" s="23" t="s">
        <v>1644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https://github.com/uberboutique/whataform-repo/raw/main/pictures/BU0288.jpg</v>
      </c>
      <c r="L409" s="21"/>
      <c r="M409" s="19">
        <f t="shared" si="129"/>
        <v>15</v>
      </c>
      <c r="N409" s="20"/>
      <c r="O409" s="119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0"/>
        <v>6.1111111111111107</v>
      </c>
      <c r="U409" s="21">
        <v>300</v>
      </c>
      <c r="V409" s="20">
        <v>10</v>
      </c>
      <c r="W409" s="20">
        <f t="shared" si="131"/>
        <v>3</v>
      </c>
      <c r="X409" s="20">
        <f t="shared" si="132"/>
        <v>9.1111111111111107</v>
      </c>
      <c r="Y409" s="20">
        <f t="shared" si="133"/>
        <v>12.166666666666666</v>
      </c>
      <c r="Z409" s="20">
        <v>15</v>
      </c>
      <c r="AA409" s="20">
        <f t="shared" si="134"/>
        <v>5.8888888888888893</v>
      </c>
      <c r="AB409" s="20"/>
    </row>
    <row r="410" spans="1:28" ht="50" customHeight="1" x14ac:dyDescent="0.15">
      <c r="A410" s="23" t="s">
        <v>1645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https://github.com/uberboutique/whataform-repo/raw/main/pictures/BU0289.jpg</v>
      </c>
      <c r="L410" s="21"/>
      <c r="M410" s="19">
        <f t="shared" si="129"/>
        <v>20</v>
      </c>
      <c r="N410" s="20"/>
      <c r="O410" s="117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0"/>
        <v>11.444444444444445</v>
      </c>
      <c r="U410" s="21">
        <v>200</v>
      </c>
      <c r="V410" s="20">
        <v>10</v>
      </c>
      <c r="W410" s="20">
        <f t="shared" si="131"/>
        <v>2</v>
      </c>
      <c r="X410" s="20">
        <f t="shared" si="132"/>
        <v>13.444444444444445</v>
      </c>
      <c r="Y410" s="20">
        <f t="shared" si="133"/>
        <v>19.166666666666668</v>
      </c>
      <c r="Z410" s="20">
        <f>ROUNDUP(Y410,0)</f>
        <v>20</v>
      </c>
      <c r="AA410" s="20">
        <f t="shared" si="134"/>
        <v>6.5555555555555554</v>
      </c>
      <c r="AB410" s="20"/>
    </row>
    <row r="411" spans="1:28" ht="50" customHeight="1" x14ac:dyDescent="0.15">
      <c r="A411" s="23" t="s">
        <v>1646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https://github.com/uberboutique/whataform-repo/raw/main/pictures/BU0290.jpg</v>
      </c>
      <c r="L411" s="21"/>
      <c r="M411" s="19">
        <f t="shared" si="129"/>
        <v>20</v>
      </c>
      <c r="N411" s="20"/>
      <c r="O411" s="119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0"/>
        <v>11.444444444444445</v>
      </c>
      <c r="U411" s="21">
        <v>200</v>
      </c>
      <c r="V411" s="20">
        <v>10</v>
      </c>
      <c r="W411" s="20">
        <f t="shared" si="131"/>
        <v>2</v>
      </c>
      <c r="X411" s="20">
        <f t="shared" si="132"/>
        <v>13.444444444444445</v>
      </c>
      <c r="Y411" s="20">
        <f t="shared" si="133"/>
        <v>19.166666666666668</v>
      </c>
      <c r="Z411" s="20">
        <f>ROUNDUP(Y411,0)</f>
        <v>20</v>
      </c>
      <c r="AA411" s="20">
        <f t="shared" si="134"/>
        <v>6.5555555555555554</v>
      </c>
      <c r="AB411" s="20"/>
    </row>
    <row r="412" spans="1:28" ht="50" customHeight="1" x14ac:dyDescent="0.15">
      <c r="A412" s="23" t="s">
        <v>1647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https://github.com/uberboutique/whataform-repo/raw/main/pictures/BU0291.jpg</v>
      </c>
      <c r="L412" s="21"/>
      <c r="M412" s="19">
        <f t="shared" si="129"/>
        <v>18</v>
      </c>
      <c r="N412" s="20"/>
      <c r="O412" s="117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0"/>
        <v>7.1111111111111107</v>
      </c>
      <c r="U412" s="21">
        <v>200</v>
      </c>
      <c r="V412" s="20">
        <v>10</v>
      </c>
      <c r="W412" s="20">
        <f t="shared" si="131"/>
        <v>2</v>
      </c>
      <c r="X412" s="20">
        <f t="shared" si="132"/>
        <v>9.1111111111111107</v>
      </c>
      <c r="Y412" s="20">
        <f t="shared" si="133"/>
        <v>12.666666666666666</v>
      </c>
      <c r="Z412" s="20">
        <v>18</v>
      </c>
      <c r="AA412" s="20">
        <f t="shared" si="134"/>
        <v>8.8888888888888893</v>
      </c>
      <c r="AB412" s="20"/>
    </row>
    <row r="413" spans="1:28" ht="50" customHeight="1" x14ac:dyDescent="0.15">
      <c r="A413" s="23" t="s">
        <v>1648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https://github.com/uberboutique/whataform-repo/raw/main/pictures/BU0292.jpg</v>
      </c>
      <c r="L413" s="21"/>
      <c r="M413" s="19">
        <f t="shared" si="129"/>
        <v>16</v>
      </c>
      <c r="N413" s="20"/>
      <c r="O413" s="119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0"/>
        <v>8.3333333333333339</v>
      </c>
      <c r="U413" s="21">
        <v>200</v>
      </c>
      <c r="V413" s="20">
        <v>10</v>
      </c>
      <c r="W413" s="20">
        <f t="shared" si="131"/>
        <v>2</v>
      </c>
      <c r="X413" s="20">
        <f t="shared" si="132"/>
        <v>10.333333333333334</v>
      </c>
      <c r="Y413" s="20">
        <f t="shared" si="133"/>
        <v>14.5</v>
      </c>
      <c r="Z413" s="20">
        <v>16</v>
      </c>
      <c r="AA413" s="20">
        <f t="shared" si="134"/>
        <v>5.6666666666666661</v>
      </c>
      <c r="AB413" s="20"/>
    </row>
    <row r="414" spans="1:28" ht="50" customHeight="1" x14ac:dyDescent="0.15">
      <c r="A414" s="23" t="s">
        <v>1649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https://github.com/uberboutique/whataform-repo/raw/main/pictures/BU0293.jpg</v>
      </c>
      <c r="L414" s="21"/>
      <c r="M414" s="19">
        <f t="shared" si="129"/>
        <v>40</v>
      </c>
      <c r="N414" s="20"/>
      <c r="O414" s="117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0"/>
        <v>26.944444444444443</v>
      </c>
      <c r="U414" s="21">
        <v>600</v>
      </c>
      <c r="V414" s="20">
        <v>10</v>
      </c>
      <c r="W414" s="20">
        <f t="shared" si="131"/>
        <v>6</v>
      </c>
      <c r="X414" s="20">
        <f t="shared" si="132"/>
        <v>32.944444444444443</v>
      </c>
      <c r="Y414" s="20">
        <f t="shared" si="133"/>
        <v>46.416666666666664</v>
      </c>
      <c r="Z414" s="20">
        <v>40</v>
      </c>
      <c r="AA414" s="20">
        <f t="shared" si="134"/>
        <v>7.0555555555555571</v>
      </c>
      <c r="AB414" s="20"/>
    </row>
    <row r="415" spans="1:28" ht="50" customHeight="1" x14ac:dyDescent="0.15">
      <c r="A415" s="23" t="s">
        <v>1650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https://github.com/uberboutique/whataform-repo/raw/main/pictures/BU0294.jpg</v>
      </c>
      <c r="L415" s="21"/>
      <c r="M415" s="19">
        <f t="shared" si="129"/>
        <v>30</v>
      </c>
      <c r="N415" s="20"/>
      <c r="O415" s="119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0"/>
        <v>18.222222222222221</v>
      </c>
      <c r="U415" s="21">
        <v>200</v>
      </c>
      <c r="V415" s="20">
        <v>10</v>
      </c>
      <c r="W415" s="20">
        <f t="shared" si="131"/>
        <v>2</v>
      </c>
      <c r="X415" s="20">
        <f t="shared" si="132"/>
        <v>20.222222222222221</v>
      </c>
      <c r="Y415" s="20">
        <f t="shared" si="133"/>
        <v>29.333333333333332</v>
      </c>
      <c r="Z415" s="20">
        <f>ROUNDUP(Y415,0)</f>
        <v>30</v>
      </c>
      <c r="AA415" s="20">
        <f t="shared" si="134"/>
        <v>9.7777777777777786</v>
      </c>
      <c r="AB415" s="20"/>
    </row>
    <row r="416" spans="1:28" ht="50" customHeight="1" x14ac:dyDescent="0.15">
      <c r="A416" s="23" t="s">
        <v>1788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https://github.com/uberboutique/whataform-repo/raw/main/pictures/UB0295.jpg</v>
      </c>
      <c r="L416" s="21"/>
      <c r="M416" s="19">
        <f t="shared" ref="M416:M420" si="135">Z416</f>
        <v>45</v>
      </c>
      <c r="N416" s="20"/>
      <c r="O416" s="117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6">R416/S416</f>
        <v>26.944444444444443</v>
      </c>
      <c r="U416" s="21">
        <v>700</v>
      </c>
      <c r="V416" s="20">
        <v>10</v>
      </c>
      <c r="W416" s="20">
        <f t="shared" ref="W416:W420" si="137">U416*V416/1000</f>
        <v>7</v>
      </c>
      <c r="X416" s="20">
        <f t="shared" ref="X416:X420" si="138">T416+W416</f>
        <v>33.944444444444443</v>
      </c>
      <c r="Y416" s="20">
        <f t="shared" ref="Y416:Y420" si="139">T416*1.5+W416</f>
        <v>47.416666666666664</v>
      </c>
      <c r="Z416" s="20">
        <v>45</v>
      </c>
      <c r="AA416" s="20">
        <f t="shared" ref="AA416:AA420" si="140">Z416-T416-W416</f>
        <v>11.055555555555557</v>
      </c>
      <c r="AB416" s="20"/>
    </row>
    <row r="417" spans="1:28" ht="50" customHeight="1" x14ac:dyDescent="0.15">
      <c r="A417" s="23" t="s">
        <v>1787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https://github.com/uberboutique/whataform-repo/raw/main/pictures/UB0296.jpg</v>
      </c>
      <c r="L417" s="21"/>
      <c r="M417" s="19">
        <f t="shared" si="135"/>
        <v>35</v>
      </c>
      <c r="N417" s="20"/>
      <c r="O417" s="119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6"/>
        <v>25.111111111111111</v>
      </c>
      <c r="U417" s="21">
        <v>700</v>
      </c>
      <c r="V417" s="20">
        <v>10</v>
      </c>
      <c r="W417" s="20">
        <f t="shared" si="137"/>
        <v>7</v>
      </c>
      <c r="X417" s="20">
        <f t="shared" si="138"/>
        <v>32.111111111111114</v>
      </c>
      <c r="Y417" s="20">
        <f t="shared" si="139"/>
        <v>44.666666666666664</v>
      </c>
      <c r="Z417" s="20">
        <v>35</v>
      </c>
      <c r="AA417" s="20">
        <f t="shared" si="140"/>
        <v>2.8888888888888893</v>
      </c>
      <c r="AB417" s="20"/>
    </row>
    <row r="418" spans="1:28" ht="50" customHeight="1" x14ac:dyDescent="0.15">
      <c r="A418" s="23" t="s">
        <v>1786</v>
      </c>
      <c r="B418" s="95"/>
      <c r="C418" s="22" t="s">
        <v>12</v>
      </c>
      <c r="D418" s="109" t="s">
        <v>255</v>
      </c>
      <c r="E418" s="83" t="s">
        <v>683</v>
      </c>
      <c r="F418" s="77" t="s">
        <v>1808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https://github.com/uberboutique/whataform-repo/raw/main/pictures/UB0297.jpg</v>
      </c>
      <c r="L418" s="21"/>
      <c r="M418" s="19">
        <f t="shared" si="135"/>
        <v>7</v>
      </c>
      <c r="N418" s="20"/>
      <c r="O418" s="117">
        <v>4</v>
      </c>
      <c r="P418" s="21">
        <f>SUMIFS(VENTAS[Cantidad],VENTAS[Code],INVENTARIO[[#This Row],[Code]])</f>
        <v>3</v>
      </c>
      <c r="Q418" s="21">
        <f>INVENTARIO[[#This Row],[Entradas]]-INVENTARIO[[#This Row],[Salidas]]</f>
        <v>1</v>
      </c>
      <c r="R418" s="20">
        <v>65</v>
      </c>
      <c r="S418" s="20">
        <v>18</v>
      </c>
      <c r="T418" s="20">
        <f t="shared" si="136"/>
        <v>3.6111111111111112</v>
      </c>
      <c r="U418" s="21">
        <v>10</v>
      </c>
      <c r="V418" s="20">
        <v>10</v>
      </c>
      <c r="W418" s="20">
        <f t="shared" si="137"/>
        <v>0.1</v>
      </c>
      <c r="X418" s="20">
        <f t="shared" si="138"/>
        <v>3.7111111111111112</v>
      </c>
      <c r="Y418" s="20">
        <f t="shared" si="139"/>
        <v>5.5166666666666666</v>
      </c>
      <c r="Z418" s="20">
        <v>7</v>
      </c>
      <c r="AA418" s="20">
        <f t="shared" si="140"/>
        <v>3.2888888888888888</v>
      </c>
      <c r="AB418" s="20"/>
    </row>
    <row r="419" spans="1:28" ht="50" customHeight="1" x14ac:dyDescent="0.15">
      <c r="A419" s="23" t="s">
        <v>1651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https://github.com/uberboutique/whataform-repo/raw/main/pictures/BU0298.jpg</v>
      </c>
      <c r="L419" s="21"/>
      <c r="M419" s="19">
        <f t="shared" si="135"/>
        <v>7</v>
      </c>
      <c r="N419" s="20"/>
      <c r="O419" s="119">
        <v>4</v>
      </c>
      <c r="P419" s="21">
        <f>SUMIFS(VENTAS[Cantidad],VENTAS[Code],INVENTARIO[[#This Row],[Code]])</f>
        <v>1</v>
      </c>
      <c r="Q419" s="21">
        <f>INVENTARIO[[#This Row],[Entradas]]-INVENTARIO[[#This Row],[Salidas]]</f>
        <v>3</v>
      </c>
      <c r="R419" s="20">
        <v>65</v>
      </c>
      <c r="S419" s="20">
        <v>18</v>
      </c>
      <c r="T419" s="20">
        <f t="shared" si="136"/>
        <v>3.6111111111111112</v>
      </c>
      <c r="U419" s="21">
        <v>10</v>
      </c>
      <c r="V419" s="20">
        <v>10</v>
      </c>
      <c r="W419" s="20">
        <f t="shared" si="137"/>
        <v>0.1</v>
      </c>
      <c r="X419" s="20">
        <f t="shared" si="138"/>
        <v>3.7111111111111112</v>
      </c>
      <c r="Y419" s="20">
        <f t="shared" si="139"/>
        <v>5.5166666666666666</v>
      </c>
      <c r="Z419" s="20">
        <v>7</v>
      </c>
      <c r="AA419" s="20">
        <f t="shared" si="140"/>
        <v>3.2888888888888888</v>
      </c>
      <c r="AB419" s="20"/>
    </row>
    <row r="420" spans="1:28" ht="50" customHeight="1" x14ac:dyDescent="0.15">
      <c r="A420" s="23" t="s">
        <v>1652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https://github.com/uberboutique/whataform-repo/raw/main/pictures/BU0299.jpg</v>
      </c>
      <c r="L420" s="21"/>
      <c r="M420" s="19">
        <f t="shared" si="135"/>
        <v>3</v>
      </c>
      <c r="N420" s="20"/>
      <c r="O420" s="117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6"/>
        <v>1.9444444444444444</v>
      </c>
      <c r="U420" s="21">
        <v>5</v>
      </c>
      <c r="V420" s="20">
        <v>10</v>
      </c>
      <c r="W420" s="20">
        <f t="shared" si="137"/>
        <v>0.05</v>
      </c>
      <c r="X420" s="20">
        <f t="shared" si="138"/>
        <v>1.9944444444444445</v>
      </c>
      <c r="Y420" s="20">
        <f t="shared" si="139"/>
        <v>2.9666666666666663</v>
      </c>
      <c r="Z420" s="20">
        <f t="shared" ref="Z420:Z423" si="141">ROUNDUP(Y420,0)</f>
        <v>3</v>
      </c>
      <c r="AA420" s="20">
        <f t="shared" si="140"/>
        <v>1.0055555555555555</v>
      </c>
      <c r="AB420" s="20"/>
    </row>
    <row r="421" spans="1:28" ht="50" customHeight="1" x14ac:dyDescent="0.15">
      <c r="A421" s="23" t="s">
        <v>1653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https://github.com/uberboutique/whataform-repo/raw/main/pictures/BU0300.jpg</v>
      </c>
      <c r="L421" s="21"/>
      <c r="M421" s="19">
        <f t="shared" ref="M421:M461" si="142">Z421</f>
        <v>15</v>
      </c>
      <c r="N421" s="20"/>
      <c r="O421" s="119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3">R421/S421</f>
        <v>11.111111111111111</v>
      </c>
      <c r="U421" s="21">
        <v>100</v>
      </c>
      <c r="V421" s="20">
        <v>10</v>
      </c>
      <c r="W421" s="20">
        <f t="shared" ref="W421:W431" si="144">U421*V421/1000</f>
        <v>1</v>
      </c>
      <c r="X421" s="20">
        <f t="shared" ref="X421:X431" si="145">T421+W421</f>
        <v>12.111111111111111</v>
      </c>
      <c r="Y421" s="20">
        <f t="shared" ref="Y421:Y431" si="146">T421*1.5+W421</f>
        <v>17.666666666666664</v>
      </c>
      <c r="Z421" s="20">
        <v>15</v>
      </c>
      <c r="AA421" s="20">
        <f t="shared" ref="AA421:AA431" si="147">Z421-T421-W421</f>
        <v>2.8888888888888893</v>
      </c>
      <c r="AB421" s="20"/>
    </row>
    <row r="422" spans="1:28" ht="50" customHeight="1" x14ac:dyDescent="0.15">
      <c r="A422" s="23" t="s">
        <v>1654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https://github.com/uberboutique/whataform-repo/raw/main/pictures/BU0301.jpg</v>
      </c>
      <c r="L422" s="21"/>
      <c r="M422" s="19">
        <f t="shared" si="142"/>
        <v>10</v>
      </c>
      <c r="N422" s="20"/>
      <c r="O422" s="117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3"/>
        <v>3.2222222222222223</v>
      </c>
      <c r="U422" s="21">
        <v>60</v>
      </c>
      <c r="V422" s="20">
        <v>10</v>
      </c>
      <c r="W422" s="20">
        <f t="shared" si="144"/>
        <v>0.6</v>
      </c>
      <c r="X422" s="20">
        <f t="shared" si="145"/>
        <v>3.8222222222222224</v>
      </c>
      <c r="Y422" s="20">
        <f t="shared" si="146"/>
        <v>5.4333333333333336</v>
      </c>
      <c r="Z422" s="20">
        <v>10</v>
      </c>
      <c r="AA422" s="20">
        <f t="shared" si="147"/>
        <v>6.177777777777778</v>
      </c>
      <c r="AB422" s="20"/>
    </row>
    <row r="423" spans="1:28" ht="50" customHeight="1" x14ac:dyDescent="0.15">
      <c r="A423" s="23" t="s">
        <v>1655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https://github.com/uberboutique/whataform-repo/raw/main/pictures/BU0302.jpg</v>
      </c>
      <c r="L423" s="21"/>
      <c r="M423" s="19">
        <f t="shared" si="142"/>
        <v>3</v>
      </c>
      <c r="N423" s="20"/>
      <c r="O423" s="119">
        <v>5</v>
      </c>
      <c r="P423" s="21">
        <f>SUMIFS(VENTAS[Cantidad],VENTAS[Code],INVENTARIO[[#This Row],[Code]])</f>
        <v>3</v>
      </c>
      <c r="Q423" s="21">
        <f>INVENTARIO[[#This Row],[Entradas]]-INVENTARIO[[#This Row],[Salidas]]</f>
        <v>2</v>
      </c>
      <c r="R423" s="20">
        <v>35</v>
      </c>
      <c r="S423" s="20">
        <v>18</v>
      </c>
      <c r="T423" s="20">
        <f t="shared" si="143"/>
        <v>1.9444444444444444</v>
      </c>
      <c r="U423" s="21">
        <v>5</v>
      </c>
      <c r="V423" s="20">
        <v>10</v>
      </c>
      <c r="W423" s="20">
        <f t="shared" si="144"/>
        <v>0.05</v>
      </c>
      <c r="X423" s="20">
        <f t="shared" si="145"/>
        <v>1.9944444444444445</v>
      </c>
      <c r="Y423" s="20">
        <f t="shared" si="146"/>
        <v>2.9666666666666663</v>
      </c>
      <c r="Z423" s="20">
        <f t="shared" si="141"/>
        <v>3</v>
      </c>
      <c r="AA423" s="20">
        <f t="shared" si="147"/>
        <v>1.0055555555555555</v>
      </c>
      <c r="AB423" s="20"/>
    </row>
    <row r="424" spans="1:28" ht="50" customHeight="1" x14ac:dyDescent="0.15">
      <c r="A424" s="23" t="s">
        <v>1656</v>
      </c>
      <c r="B424" s="95"/>
      <c r="C424" s="22" t="s">
        <v>12</v>
      </c>
      <c r="D424" s="109" t="s">
        <v>53</v>
      </c>
      <c r="E424" s="83" t="s">
        <v>1101</v>
      </c>
      <c r="F424" s="77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https://github.com/uberboutique/whataform-repo/raw/main/pictures/BU0303.jpg</v>
      </c>
      <c r="L424" s="21"/>
      <c r="M424" s="19">
        <f t="shared" si="142"/>
        <v>12</v>
      </c>
      <c r="N424" s="20"/>
      <c r="O424" s="117">
        <v>3</v>
      </c>
      <c r="P424" s="21">
        <f>SUMIFS(VENTAS[Cantidad],VENTAS[Code],INVENTARIO[[#This Row],[Code]])</f>
        <v>3</v>
      </c>
      <c r="Q424" s="21">
        <f>INVENTARIO[[#This Row],[Entradas]]-INVENTARIO[[#This Row],[Salidas]]</f>
        <v>0</v>
      </c>
      <c r="R424" s="20">
        <v>76</v>
      </c>
      <c r="S424" s="20">
        <v>17.600000000000001</v>
      </c>
      <c r="T424" s="20">
        <f t="shared" si="143"/>
        <v>4.3181818181818175</v>
      </c>
      <c r="U424" s="21">
        <v>120</v>
      </c>
      <c r="V424" s="20">
        <v>17</v>
      </c>
      <c r="W424" s="20">
        <f t="shared" si="144"/>
        <v>2.04</v>
      </c>
      <c r="X424" s="20">
        <f t="shared" si="145"/>
        <v>6.3581818181818175</v>
      </c>
      <c r="Y424" s="20">
        <f t="shared" si="146"/>
        <v>8.5172727272727258</v>
      </c>
      <c r="Z424" s="20">
        <v>12</v>
      </c>
      <c r="AA424" s="20">
        <f t="shared" si="147"/>
        <v>5.6418181818181825</v>
      </c>
      <c r="AB424" s="20" t="s">
        <v>1110</v>
      </c>
    </row>
    <row r="425" spans="1:28" ht="50" customHeight="1" x14ac:dyDescent="0.15">
      <c r="A425" s="23" t="s">
        <v>1657</v>
      </c>
      <c r="B425" s="95"/>
      <c r="C425" s="22" t="s">
        <v>12</v>
      </c>
      <c r="D425" s="109" t="s">
        <v>53</v>
      </c>
      <c r="E425" s="88" t="s">
        <v>1100</v>
      </c>
      <c r="F425" s="77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https://github.com/uberboutique/whataform-repo/raw/main/pictures/BU0304.jpg</v>
      </c>
      <c r="L425" s="21"/>
      <c r="M425" s="19">
        <f t="shared" si="142"/>
        <v>14</v>
      </c>
      <c r="N425" s="20"/>
      <c r="O425" s="119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20">
        <v>76</v>
      </c>
      <c r="S425" s="20">
        <v>17.600000000000001</v>
      </c>
      <c r="T425" s="20">
        <f t="shared" si="143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5"/>
        <v>7.9731818181818177</v>
      </c>
      <c r="Y425" s="20">
        <f t="shared" si="146"/>
        <v>10.132272727272726</v>
      </c>
      <c r="Z425" s="20">
        <v>14</v>
      </c>
      <c r="AA425" s="20">
        <f t="shared" si="147"/>
        <v>6.0268181818181841</v>
      </c>
      <c r="AB425" s="20" t="s">
        <v>1098</v>
      </c>
    </row>
    <row r="426" spans="1:28" ht="50" customHeight="1" x14ac:dyDescent="0.15">
      <c r="A426" s="23" t="s">
        <v>1658</v>
      </c>
      <c r="B426" s="95"/>
      <c r="C426" s="22" t="s">
        <v>12</v>
      </c>
      <c r="D426" s="109" t="s">
        <v>53</v>
      </c>
      <c r="E426" s="83" t="s">
        <v>1100</v>
      </c>
      <c r="F426" s="77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https://github.com/uberboutique/whataform-repo/raw/main/pictures/BU0305.jpg</v>
      </c>
      <c r="L426" s="21"/>
      <c r="M426" s="19">
        <f t="shared" si="142"/>
        <v>14</v>
      </c>
      <c r="N426" s="20"/>
      <c r="O426" s="117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20">
        <v>76</v>
      </c>
      <c r="S426" s="20">
        <v>17.600000000000001</v>
      </c>
      <c r="T426" s="20">
        <f t="shared" si="143"/>
        <v>4.3181818181818175</v>
      </c>
      <c r="U426" s="21">
        <v>215</v>
      </c>
      <c r="V426" s="20">
        <v>17</v>
      </c>
      <c r="W426" s="20">
        <f t="shared" si="144"/>
        <v>3.6549999999999998</v>
      </c>
      <c r="X426" s="20">
        <f t="shared" si="145"/>
        <v>7.9731818181818177</v>
      </c>
      <c r="Y426" s="20">
        <f t="shared" si="146"/>
        <v>10.132272727272726</v>
      </c>
      <c r="Z426" s="20">
        <v>14</v>
      </c>
      <c r="AA426" s="20">
        <f t="shared" si="147"/>
        <v>6.0268181818181841</v>
      </c>
      <c r="AB426" s="20" t="s">
        <v>1098</v>
      </c>
    </row>
    <row r="427" spans="1:28" ht="50" customHeight="1" x14ac:dyDescent="0.15">
      <c r="A427" s="23" t="s">
        <v>1116</v>
      </c>
      <c r="B427" s="95"/>
      <c r="C427" s="22" t="s">
        <v>12</v>
      </c>
      <c r="D427" s="109" t="s">
        <v>417</v>
      </c>
      <c r="E427" s="88" t="s">
        <v>1076</v>
      </c>
      <c r="F427" s="77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https://github.com/uberboutique/whataform-repo/raw/main/pictures/T0047.jpg</v>
      </c>
      <c r="L427" s="21"/>
      <c r="M427" s="19">
        <f t="shared" si="142"/>
        <v>25</v>
      </c>
      <c r="N427" s="20"/>
      <c r="O427" s="119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20">
        <v>195</v>
      </c>
      <c r="S427" s="20">
        <v>17.600000000000001</v>
      </c>
      <c r="T427" s="20">
        <f t="shared" si="143"/>
        <v>11.079545454545453</v>
      </c>
      <c r="U427" s="21">
        <v>300</v>
      </c>
      <c r="V427" s="20">
        <v>17</v>
      </c>
      <c r="W427" s="20">
        <f t="shared" si="144"/>
        <v>5.0999999999999996</v>
      </c>
      <c r="X427" s="20">
        <f t="shared" si="145"/>
        <v>16.179545454545455</v>
      </c>
      <c r="Y427" s="20">
        <f t="shared" si="146"/>
        <v>21.719318181818181</v>
      </c>
      <c r="Z427" s="20">
        <v>25</v>
      </c>
      <c r="AA427" s="20">
        <f t="shared" si="147"/>
        <v>8.8204545454545471</v>
      </c>
      <c r="AB427" s="20" t="s">
        <v>1098</v>
      </c>
    </row>
    <row r="428" spans="1:28" ht="50" customHeight="1" x14ac:dyDescent="0.15">
      <c r="A428" s="23" t="s">
        <v>1659</v>
      </c>
      <c r="B428" s="95"/>
      <c r="C428" s="22" t="s">
        <v>12</v>
      </c>
      <c r="D428" s="109" t="s">
        <v>417</v>
      </c>
      <c r="E428" s="83" t="s">
        <v>1076</v>
      </c>
      <c r="F428" s="77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https://github.com/uberboutique/whataform-repo/raw/main/pictures/BU0306.jpg</v>
      </c>
      <c r="L428" s="21"/>
      <c r="M428" s="19">
        <f t="shared" si="142"/>
        <v>25</v>
      </c>
      <c r="N428" s="20"/>
      <c r="O428" s="117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20">
        <v>195</v>
      </c>
      <c r="S428" s="20">
        <v>17.600000000000001</v>
      </c>
      <c r="T428" s="20">
        <f t="shared" si="143"/>
        <v>11.079545454545453</v>
      </c>
      <c r="U428" s="21">
        <v>250</v>
      </c>
      <c r="V428" s="20">
        <v>17</v>
      </c>
      <c r="W428" s="20">
        <f t="shared" si="144"/>
        <v>4.25</v>
      </c>
      <c r="X428" s="20">
        <f t="shared" si="145"/>
        <v>15.329545454545453</v>
      </c>
      <c r="Y428" s="20">
        <f t="shared" si="146"/>
        <v>20.86931818181818</v>
      </c>
      <c r="Z428" s="20">
        <v>25</v>
      </c>
      <c r="AA428" s="20">
        <f t="shared" si="147"/>
        <v>9.6704545454545467</v>
      </c>
      <c r="AB428" s="20" t="s">
        <v>1098</v>
      </c>
    </row>
    <row r="429" spans="1:28" ht="50" customHeight="1" x14ac:dyDescent="0.15">
      <c r="A429" s="23" t="s">
        <v>1660</v>
      </c>
      <c r="B429" s="95"/>
      <c r="C429" s="22" t="s">
        <v>12</v>
      </c>
      <c r="D429" s="109" t="s">
        <v>417</v>
      </c>
      <c r="E429" s="88" t="s">
        <v>1076</v>
      </c>
      <c r="F429" s="77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https://github.com/uberboutique/whataform-repo/raw/main/pictures/BU0307.jpg</v>
      </c>
      <c r="L429" s="21"/>
      <c r="M429" s="19">
        <f t="shared" si="142"/>
        <v>25</v>
      </c>
      <c r="N429" s="20"/>
      <c r="O429" s="119">
        <v>2</v>
      </c>
      <c r="P429" s="21">
        <f>SUMIFS(VENTAS[Cantidad],VENTAS[Code],INVENTARIO[[#This Row],[Code]])</f>
        <v>2</v>
      </c>
      <c r="Q429" s="21">
        <f>INVENTARIO[[#This Row],[Entradas]]-INVENTARIO[[#This Row],[Salidas]]</f>
        <v>0</v>
      </c>
      <c r="R429" s="20">
        <v>195</v>
      </c>
      <c r="S429" s="20">
        <v>17.600000000000001</v>
      </c>
      <c r="T429" s="20">
        <f t="shared" si="143"/>
        <v>11.079545454545453</v>
      </c>
      <c r="U429" s="21">
        <v>250</v>
      </c>
      <c r="V429" s="20">
        <v>17</v>
      </c>
      <c r="W429" s="20">
        <f t="shared" si="144"/>
        <v>4.25</v>
      </c>
      <c r="X429" s="20">
        <f t="shared" si="145"/>
        <v>15.329545454545453</v>
      </c>
      <c r="Y429" s="20">
        <f t="shared" si="146"/>
        <v>20.86931818181818</v>
      </c>
      <c r="Z429" s="20">
        <v>25</v>
      </c>
      <c r="AA429" s="20">
        <f t="shared" si="147"/>
        <v>9.6704545454545467</v>
      </c>
      <c r="AB429" s="20" t="s">
        <v>1098</v>
      </c>
    </row>
    <row r="430" spans="1:28" ht="50" customHeight="1" x14ac:dyDescent="0.15">
      <c r="A430" s="23" t="s">
        <v>1661</v>
      </c>
      <c r="B430" s="95"/>
      <c r="C430" s="22" t="s">
        <v>12</v>
      </c>
      <c r="D430" s="109" t="s">
        <v>51</v>
      </c>
      <c r="E430" s="83" t="s">
        <v>1077</v>
      </c>
      <c r="F430" s="77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https://github.com/uberboutique/whataform-repo/raw/main/pictures/BU0308.jpg</v>
      </c>
      <c r="L430" s="21"/>
      <c r="M430" s="19">
        <f t="shared" si="142"/>
        <v>35</v>
      </c>
      <c r="N430" s="20"/>
      <c r="O430" s="117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20">
        <v>240</v>
      </c>
      <c r="S430" s="20">
        <v>17.600000000000001</v>
      </c>
      <c r="T430" s="20">
        <f t="shared" si="143"/>
        <v>13.636363636363635</v>
      </c>
      <c r="U430" s="21">
        <v>460</v>
      </c>
      <c r="V430" s="20">
        <v>17</v>
      </c>
      <c r="W430" s="20">
        <f t="shared" si="144"/>
        <v>7.82</v>
      </c>
      <c r="X430" s="20">
        <f t="shared" si="145"/>
        <v>21.456363636363633</v>
      </c>
      <c r="Y430" s="20">
        <f t="shared" si="146"/>
        <v>28.274545454545454</v>
      </c>
      <c r="Z430" s="20">
        <v>35</v>
      </c>
      <c r="AA430" s="20">
        <f t="shared" si="147"/>
        <v>13.543636363636367</v>
      </c>
      <c r="AB430" s="20" t="s">
        <v>1098</v>
      </c>
    </row>
    <row r="431" spans="1:28" ht="50" customHeight="1" x14ac:dyDescent="0.15">
      <c r="A431" s="23" t="s">
        <v>1662</v>
      </c>
      <c r="B431" s="95"/>
      <c r="C431" s="22" t="s">
        <v>12</v>
      </c>
      <c r="D431" s="109" t="s">
        <v>51</v>
      </c>
      <c r="E431" s="88" t="s">
        <v>1077</v>
      </c>
      <c r="F431" s="77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https://github.com/uberboutique/whataform-repo/raw/main/pictures/BU0309.jpg</v>
      </c>
      <c r="L431" s="21"/>
      <c r="M431" s="19">
        <f t="shared" si="142"/>
        <v>35</v>
      </c>
      <c r="N431" s="20"/>
      <c r="O431" s="119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20">
        <v>240</v>
      </c>
      <c r="S431" s="20">
        <v>17.600000000000001</v>
      </c>
      <c r="T431" s="20">
        <f t="shared" si="143"/>
        <v>13.636363636363635</v>
      </c>
      <c r="U431" s="21">
        <v>460</v>
      </c>
      <c r="V431" s="20">
        <v>17</v>
      </c>
      <c r="W431" s="20">
        <f t="shared" si="144"/>
        <v>7.82</v>
      </c>
      <c r="X431" s="20">
        <f t="shared" si="145"/>
        <v>21.456363636363633</v>
      </c>
      <c r="Y431" s="20">
        <f t="shared" si="146"/>
        <v>28.274545454545454</v>
      </c>
      <c r="Z431" s="20">
        <v>35</v>
      </c>
      <c r="AA431" s="20">
        <f t="shared" si="147"/>
        <v>13.543636363636367</v>
      </c>
      <c r="AB431" s="20" t="s">
        <v>1098</v>
      </c>
    </row>
    <row r="432" spans="1:28" ht="50" customHeight="1" x14ac:dyDescent="0.15">
      <c r="A432" s="23" t="s">
        <v>1663</v>
      </c>
      <c r="B432" s="95"/>
      <c r="C432" s="22" t="s">
        <v>12</v>
      </c>
      <c r="D432" s="109" t="s">
        <v>51</v>
      </c>
      <c r="E432" s="83" t="s">
        <v>1077</v>
      </c>
      <c r="F432" s="77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142"/>
        <v>35</v>
      </c>
      <c r="N432" s="20"/>
      <c r="O432" s="117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20">
        <v>240</v>
      </c>
      <c r="S432" s="20">
        <v>17.600000000000001</v>
      </c>
      <c r="T432" s="20">
        <f t="shared" ref="T432:T448" si="148">R432/S432</f>
        <v>13.636363636363635</v>
      </c>
      <c r="U432" s="21">
        <v>460</v>
      </c>
      <c r="V432" s="20">
        <v>17</v>
      </c>
      <c r="W432" s="20">
        <f t="shared" ref="W432:W448" si="149">U432*V432/1000</f>
        <v>7.82</v>
      </c>
      <c r="X432" s="20">
        <f t="shared" ref="X432:X471" si="150">T432+W432</f>
        <v>21.456363636363633</v>
      </c>
      <c r="Y432" s="20">
        <f t="shared" ref="Y432:Y448" si="151">T432*1.5+W432</f>
        <v>28.274545454545454</v>
      </c>
      <c r="Z432" s="20">
        <v>35</v>
      </c>
      <c r="AA432" s="20">
        <f t="shared" ref="AA432:AA448" si="152">Z432-T432-W432</f>
        <v>13.543636363636367</v>
      </c>
      <c r="AB432" s="20"/>
    </row>
    <row r="433" spans="1:28" ht="50" customHeight="1" x14ac:dyDescent="0.15">
      <c r="A433" s="23" t="s">
        <v>1664</v>
      </c>
      <c r="B433" s="95"/>
      <c r="C433" s="22" t="s">
        <v>12</v>
      </c>
      <c r="D433" s="109" t="s">
        <v>417</v>
      </c>
      <c r="E433" s="88" t="s">
        <v>1075</v>
      </c>
      <c r="F433" s="77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142"/>
        <v>25</v>
      </c>
      <c r="N433" s="20"/>
      <c r="O433" s="119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20">
        <v>205</v>
      </c>
      <c r="S433" s="20">
        <v>17.600000000000001</v>
      </c>
      <c r="T433" s="20">
        <f t="shared" si="148"/>
        <v>11.647727272727272</v>
      </c>
      <c r="U433" s="21">
        <v>345</v>
      </c>
      <c r="V433" s="20">
        <v>17</v>
      </c>
      <c r="W433" s="20">
        <f t="shared" si="149"/>
        <v>5.8650000000000002</v>
      </c>
      <c r="X433" s="20">
        <f t="shared" si="150"/>
        <v>17.512727272727272</v>
      </c>
      <c r="Y433" s="20">
        <f t="shared" si="151"/>
        <v>23.336590909090908</v>
      </c>
      <c r="Z433" s="20">
        <v>25</v>
      </c>
      <c r="AA433" s="20">
        <f t="shared" si="152"/>
        <v>7.4872727272727282</v>
      </c>
      <c r="AB433" s="20" t="s">
        <v>1098</v>
      </c>
    </row>
    <row r="434" spans="1:28" ht="50" customHeight="1" x14ac:dyDescent="0.15">
      <c r="A434" s="23" t="s">
        <v>1666</v>
      </c>
      <c r="B434" s="95"/>
      <c r="C434" s="22" t="s">
        <v>12</v>
      </c>
      <c r="D434" s="109" t="s">
        <v>417</v>
      </c>
      <c r="E434" s="83" t="s">
        <v>1075</v>
      </c>
      <c r="F434" s="77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142"/>
        <v>25</v>
      </c>
      <c r="N434" s="20"/>
      <c r="O434" s="117">
        <v>3</v>
      </c>
      <c r="P434" s="21">
        <f>SUMIFS(VENTAS[Cantidad],VENTAS[Code],INVENTARIO[[#This Row],[Code]])</f>
        <v>0</v>
      </c>
      <c r="Q434" s="21">
        <f>INVENTARIO[[#This Row],[Entradas]]-INVENTARIO[[#This Row],[Salidas]]</f>
        <v>3</v>
      </c>
      <c r="R434" s="20">
        <v>205</v>
      </c>
      <c r="S434" s="20">
        <v>17.600000000000001</v>
      </c>
      <c r="T434" s="20">
        <f t="shared" si="148"/>
        <v>11.647727272727272</v>
      </c>
      <c r="U434" s="21">
        <v>345</v>
      </c>
      <c r="V434" s="20">
        <v>17</v>
      </c>
      <c r="W434" s="20">
        <f t="shared" si="149"/>
        <v>5.8650000000000002</v>
      </c>
      <c r="X434" s="20">
        <f t="shared" si="150"/>
        <v>17.512727272727272</v>
      </c>
      <c r="Y434" s="20">
        <f t="shared" si="151"/>
        <v>23.336590909090908</v>
      </c>
      <c r="Z434" s="20">
        <v>25</v>
      </c>
      <c r="AA434" s="20">
        <f t="shared" si="152"/>
        <v>7.4872727272727282</v>
      </c>
      <c r="AB434" s="20" t="s">
        <v>1098</v>
      </c>
    </row>
    <row r="435" spans="1:28" ht="50" customHeight="1" x14ac:dyDescent="0.15">
      <c r="A435" s="23" t="s">
        <v>1667</v>
      </c>
      <c r="B435" s="95"/>
      <c r="C435" s="22" t="s">
        <v>12</v>
      </c>
      <c r="D435" s="109" t="s">
        <v>53</v>
      </c>
      <c r="E435" s="88" t="s">
        <v>1112</v>
      </c>
      <c r="F435" s="77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142"/>
        <v>12</v>
      </c>
      <c r="N435" s="20"/>
      <c r="O435" s="119">
        <v>3</v>
      </c>
      <c r="P435" s="21">
        <f>SUMIFS(VENTAS[Cantidad],VENTAS[Code],INVENTARIO[[#This Row],[Code]])</f>
        <v>2</v>
      </c>
      <c r="Q435" s="21">
        <f>INVENTARIO[[#This Row],[Entradas]]-INVENTARIO[[#This Row],[Salidas]]</f>
        <v>1</v>
      </c>
      <c r="R435" s="20">
        <v>102</v>
      </c>
      <c r="S435" s="20">
        <v>17.600000000000001</v>
      </c>
      <c r="T435" s="20">
        <f t="shared" si="148"/>
        <v>5.795454545454545</v>
      </c>
      <c r="U435" s="21">
        <v>130</v>
      </c>
      <c r="V435" s="20">
        <v>17</v>
      </c>
      <c r="W435" s="20">
        <f t="shared" si="149"/>
        <v>2.21</v>
      </c>
      <c r="X435" s="20">
        <f t="shared" si="150"/>
        <v>8.005454545454544</v>
      </c>
      <c r="Y435" s="20">
        <f t="shared" si="151"/>
        <v>10.903181818181817</v>
      </c>
      <c r="Z435" s="20">
        <v>12</v>
      </c>
      <c r="AA435" s="20">
        <f t="shared" si="152"/>
        <v>3.9945454545454551</v>
      </c>
      <c r="AB435" s="20" t="s">
        <v>1110</v>
      </c>
    </row>
    <row r="436" spans="1:28" ht="50" customHeight="1" x14ac:dyDescent="0.15">
      <c r="A436" s="23" t="s">
        <v>1125</v>
      </c>
      <c r="B436" s="95"/>
      <c r="C436" s="22" t="s">
        <v>12</v>
      </c>
      <c r="D436" s="109" t="s">
        <v>417</v>
      </c>
      <c r="E436" s="83" t="s">
        <v>1078</v>
      </c>
      <c r="F436" s="77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142"/>
        <v>25</v>
      </c>
      <c r="N436" s="20"/>
      <c r="O436" s="117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20">
        <v>190</v>
      </c>
      <c r="S436" s="20">
        <v>17.600000000000001</v>
      </c>
      <c r="T436" s="20">
        <f t="shared" si="148"/>
        <v>10.795454545454545</v>
      </c>
      <c r="U436" s="21">
        <v>250</v>
      </c>
      <c r="V436" s="20">
        <v>17</v>
      </c>
      <c r="W436" s="20">
        <f t="shared" si="149"/>
        <v>4.25</v>
      </c>
      <c r="X436" s="20">
        <f t="shared" si="150"/>
        <v>15.045454545454545</v>
      </c>
      <c r="Y436" s="20">
        <f t="shared" si="151"/>
        <v>20.443181818181817</v>
      </c>
      <c r="Z436" s="20">
        <v>25</v>
      </c>
      <c r="AA436" s="20">
        <f t="shared" si="152"/>
        <v>9.954545454545455</v>
      </c>
      <c r="AB436" s="20" t="s">
        <v>1099</v>
      </c>
    </row>
    <row r="437" spans="1:28" ht="50" customHeight="1" x14ac:dyDescent="0.15">
      <c r="A437" s="23" t="s">
        <v>1668</v>
      </c>
      <c r="B437" s="95"/>
      <c r="C437" s="22" t="s">
        <v>12</v>
      </c>
      <c r="D437" s="109" t="s">
        <v>417</v>
      </c>
      <c r="E437" s="88" t="s">
        <v>1080</v>
      </c>
      <c r="F437" s="77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20">
        <v>175</v>
      </c>
      <c r="S437" s="20">
        <v>17.600000000000001</v>
      </c>
      <c r="T437" s="20">
        <f t="shared" si="148"/>
        <v>9.9431818181818166</v>
      </c>
      <c r="U437" s="21">
        <v>350</v>
      </c>
      <c r="V437" s="20">
        <v>17</v>
      </c>
      <c r="W437" s="20">
        <f t="shared" si="149"/>
        <v>5.95</v>
      </c>
      <c r="X437" s="20">
        <f t="shared" si="150"/>
        <v>15.893181818181816</v>
      </c>
      <c r="Y437" s="20">
        <f t="shared" si="151"/>
        <v>20.864772727272726</v>
      </c>
      <c r="Z437" s="20">
        <v>25</v>
      </c>
      <c r="AA437" s="20">
        <f t="shared" si="152"/>
        <v>9.1068181818181841</v>
      </c>
      <c r="AB437" s="20" t="s">
        <v>1098</v>
      </c>
    </row>
    <row r="438" spans="1:28" ht="50" customHeight="1" x14ac:dyDescent="0.15">
      <c r="A438" s="23" t="s">
        <v>1127</v>
      </c>
      <c r="B438" s="95"/>
      <c r="C438" s="22" t="s">
        <v>12</v>
      </c>
      <c r="D438" s="109" t="s">
        <v>53</v>
      </c>
      <c r="E438" s="83" t="s">
        <v>1081</v>
      </c>
      <c r="F438" s="77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142"/>
        <v>15</v>
      </c>
      <c r="N438" s="20"/>
      <c r="O438" s="117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20">
        <v>125</v>
      </c>
      <c r="S438" s="20">
        <v>17.600000000000001</v>
      </c>
      <c r="T438" s="20">
        <f t="shared" si="148"/>
        <v>7.1022727272727266</v>
      </c>
      <c r="U438" s="21">
        <v>175</v>
      </c>
      <c r="V438" s="20">
        <v>17</v>
      </c>
      <c r="W438" s="20">
        <f t="shared" si="149"/>
        <v>2.9750000000000001</v>
      </c>
      <c r="X438" s="20">
        <f t="shared" si="150"/>
        <v>10.077272727272726</v>
      </c>
      <c r="Y438" s="20">
        <f t="shared" si="151"/>
        <v>13.62840909090909</v>
      </c>
      <c r="Z438" s="20">
        <v>15</v>
      </c>
      <c r="AA438" s="20">
        <f t="shared" si="152"/>
        <v>4.9227272727272737</v>
      </c>
      <c r="AB438" s="20" t="s">
        <v>1098</v>
      </c>
    </row>
    <row r="439" spans="1:28" ht="50" customHeight="1" x14ac:dyDescent="0.15">
      <c r="A439" s="23" t="s">
        <v>1669</v>
      </c>
      <c r="B439" s="95"/>
      <c r="C439" s="22" t="s">
        <v>12</v>
      </c>
      <c r="D439" s="109" t="s">
        <v>53</v>
      </c>
      <c r="E439" s="88" t="s">
        <v>1294</v>
      </c>
      <c r="F439" s="77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142"/>
        <v>14</v>
      </c>
      <c r="N439" s="20"/>
      <c r="O439" s="119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20">
        <v>125</v>
      </c>
      <c r="S439" s="20">
        <v>17.600000000000001</v>
      </c>
      <c r="T439" s="20">
        <f t="shared" si="148"/>
        <v>7.1022727272727266</v>
      </c>
      <c r="U439" s="21">
        <v>180</v>
      </c>
      <c r="V439" s="20">
        <v>17</v>
      </c>
      <c r="W439" s="20">
        <f t="shared" si="149"/>
        <v>3.06</v>
      </c>
      <c r="X439" s="20">
        <f t="shared" si="150"/>
        <v>10.162272727272727</v>
      </c>
      <c r="Y439" s="20">
        <f t="shared" si="151"/>
        <v>13.71340909090909</v>
      </c>
      <c r="Z439" s="20">
        <v>14</v>
      </c>
      <c r="AA439" s="20">
        <f t="shared" si="152"/>
        <v>3.8377272727272733</v>
      </c>
      <c r="AB439" s="20" t="s">
        <v>1098</v>
      </c>
    </row>
    <row r="440" spans="1:28" ht="50" customHeight="1" x14ac:dyDescent="0.15">
      <c r="A440" s="23" t="s">
        <v>1670</v>
      </c>
      <c r="B440" s="95"/>
      <c r="C440" s="22" t="s">
        <v>12</v>
      </c>
      <c r="D440" s="109" t="s">
        <v>51</v>
      </c>
      <c r="E440" s="83" t="s">
        <v>1082</v>
      </c>
      <c r="F440" s="77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142"/>
        <v>22</v>
      </c>
      <c r="N440" s="20"/>
      <c r="O440" s="117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20">
        <v>185</v>
      </c>
      <c r="S440" s="20">
        <v>17.600000000000001</v>
      </c>
      <c r="T440" s="20">
        <f t="shared" si="148"/>
        <v>10.511363636363635</v>
      </c>
      <c r="U440" s="21">
        <v>200</v>
      </c>
      <c r="V440" s="20">
        <v>17</v>
      </c>
      <c r="W440" s="20">
        <f t="shared" si="149"/>
        <v>3.4</v>
      </c>
      <c r="X440" s="20">
        <f t="shared" si="150"/>
        <v>13.911363636363635</v>
      </c>
      <c r="Y440" s="20">
        <f t="shared" si="151"/>
        <v>19.167045454545452</v>
      </c>
      <c r="Z440" s="20">
        <v>22</v>
      </c>
      <c r="AA440" s="20">
        <f t="shared" si="152"/>
        <v>8.0886363636363647</v>
      </c>
      <c r="AB440" s="20"/>
    </row>
    <row r="441" spans="1:28" ht="50" customHeight="1" x14ac:dyDescent="0.15">
      <c r="A441" s="23" t="s">
        <v>1671</v>
      </c>
      <c r="B441" s="95"/>
      <c r="C441" s="22" t="s">
        <v>12</v>
      </c>
      <c r="D441" s="109" t="s">
        <v>51</v>
      </c>
      <c r="E441" s="88" t="s">
        <v>1082</v>
      </c>
      <c r="F441" s="77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142"/>
        <v>22</v>
      </c>
      <c r="N441" s="20"/>
      <c r="O441" s="119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20">
        <v>185</v>
      </c>
      <c r="S441" s="20">
        <v>17.600000000000001</v>
      </c>
      <c r="T441" s="20">
        <f t="shared" si="148"/>
        <v>10.511363636363635</v>
      </c>
      <c r="U441" s="21">
        <v>200</v>
      </c>
      <c r="V441" s="20">
        <v>17</v>
      </c>
      <c r="W441" s="20">
        <f t="shared" si="149"/>
        <v>3.4</v>
      </c>
      <c r="X441" s="20">
        <f t="shared" si="150"/>
        <v>13.911363636363635</v>
      </c>
      <c r="Y441" s="20">
        <f t="shared" si="151"/>
        <v>19.167045454545452</v>
      </c>
      <c r="Z441" s="20">
        <v>22</v>
      </c>
      <c r="AA441" s="20">
        <f t="shared" si="152"/>
        <v>8.0886363636363647</v>
      </c>
      <c r="AB441" s="20"/>
    </row>
    <row r="442" spans="1:28" ht="50" customHeight="1" x14ac:dyDescent="0.15">
      <c r="A442" s="23" t="s">
        <v>1131</v>
      </c>
      <c r="B442" s="95"/>
      <c r="C442" s="22" t="s">
        <v>12</v>
      </c>
      <c r="D442" s="109" t="s">
        <v>893</v>
      </c>
      <c r="E442" s="83" t="s">
        <v>1083</v>
      </c>
      <c r="F442" s="77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142"/>
        <v>20</v>
      </c>
      <c r="N442" s="20"/>
      <c r="O442" s="117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20">
        <v>140</v>
      </c>
      <c r="S442" s="20">
        <v>17.600000000000001</v>
      </c>
      <c r="T442" s="20">
        <f t="shared" si="148"/>
        <v>7.9545454545454541</v>
      </c>
      <c r="U442" s="21">
        <v>215</v>
      </c>
      <c r="V442" s="20">
        <v>17</v>
      </c>
      <c r="W442" s="20">
        <f t="shared" si="149"/>
        <v>3.6549999999999998</v>
      </c>
      <c r="X442" s="20">
        <f t="shared" si="150"/>
        <v>11.609545454545454</v>
      </c>
      <c r="Y442" s="20">
        <f t="shared" si="151"/>
        <v>15.586818181818181</v>
      </c>
      <c r="Z442" s="20">
        <v>20</v>
      </c>
      <c r="AA442" s="20">
        <f t="shared" si="152"/>
        <v>8.3904545454545474</v>
      </c>
      <c r="AB442" s="20" t="s">
        <v>1098</v>
      </c>
    </row>
    <row r="443" spans="1:28" ht="50" customHeight="1" x14ac:dyDescent="0.15">
      <c r="A443" s="23" t="s">
        <v>1672</v>
      </c>
      <c r="B443" s="95"/>
      <c r="C443" s="22" t="s">
        <v>12</v>
      </c>
      <c r="D443" s="109" t="s">
        <v>893</v>
      </c>
      <c r="E443" s="88" t="s">
        <v>1083</v>
      </c>
      <c r="F443" s="77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142"/>
        <v>20</v>
      </c>
      <c r="N443" s="20"/>
      <c r="O443" s="119">
        <v>1</v>
      </c>
      <c r="P443" s="21">
        <f>SUMIFS(VENTAS[Cantidad],VENTAS[Code],INVENTARIO[[#This Row],[Code]])</f>
        <v>0</v>
      </c>
      <c r="Q443" s="21">
        <f>INVENTARIO[[#This Row],[Entradas]]-INVENTARIO[[#This Row],[Salidas]]</f>
        <v>1</v>
      </c>
      <c r="R443" s="20">
        <v>140</v>
      </c>
      <c r="S443" s="20">
        <v>17.600000000000001</v>
      </c>
      <c r="T443" s="20">
        <f t="shared" si="148"/>
        <v>7.9545454545454541</v>
      </c>
      <c r="U443" s="21">
        <v>215</v>
      </c>
      <c r="V443" s="20">
        <v>17</v>
      </c>
      <c r="W443" s="20">
        <f t="shared" si="149"/>
        <v>3.6549999999999998</v>
      </c>
      <c r="X443" s="20">
        <f t="shared" si="150"/>
        <v>11.609545454545454</v>
      </c>
      <c r="Y443" s="20">
        <f t="shared" si="151"/>
        <v>15.586818181818181</v>
      </c>
      <c r="Z443" s="20">
        <v>20</v>
      </c>
      <c r="AA443" s="20">
        <f t="shared" si="152"/>
        <v>8.3904545454545474</v>
      </c>
      <c r="AB443" s="20" t="s">
        <v>1310</v>
      </c>
    </row>
    <row r="444" spans="1:28" ht="50" customHeight="1" x14ac:dyDescent="0.15">
      <c r="A444" s="23" t="s">
        <v>1133</v>
      </c>
      <c r="B444" s="95"/>
      <c r="C444" s="22" t="s">
        <v>12</v>
      </c>
      <c r="D444" s="109" t="s">
        <v>893</v>
      </c>
      <c r="E444" s="83" t="s">
        <v>1083</v>
      </c>
      <c r="F444" s="77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142"/>
        <v>23</v>
      </c>
      <c r="N444" s="20"/>
      <c r="O444" s="117">
        <v>1</v>
      </c>
      <c r="P444" s="21">
        <f>SUMIFS(VENTAS[Cantidad],VENTAS[Code],INVENTARIO[[#This Row],[Code]])</f>
        <v>1</v>
      </c>
      <c r="Q444" s="21">
        <f>INVENTARIO[[#This Row],[Entradas]]-INVENTARIO[[#This Row],[Salidas]]</f>
        <v>0</v>
      </c>
      <c r="R444" s="20">
        <v>140</v>
      </c>
      <c r="S444" s="20">
        <v>17.600000000000001</v>
      </c>
      <c r="T444" s="20">
        <f t="shared" si="148"/>
        <v>7.9545454545454541</v>
      </c>
      <c r="U444" s="21">
        <v>215</v>
      </c>
      <c r="V444" s="20">
        <v>17</v>
      </c>
      <c r="W444" s="20">
        <f t="shared" si="149"/>
        <v>3.6549999999999998</v>
      </c>
      <c r="X444" s="20">
        <f t="shared" si="150"/>
        <v>11.609545454545454</v>
      </c>
      <c r="Y444" s="20">
        <f t="shared" si="151"/>
        <v>15.586818181818181</v>
      </c>
      <c r="Z444" s="20">
        <v>23</v>
      </c>
      <c r="AA444" s="20">
        <f t="shared" si="152"/>
        <v>11.390454545454547</v>
      </c>
      <c r="AB444" s="20" t="s">
        <v>1098</v>
      </c>
    </row>
    <row r="445" spans="1:28" ht="50" customHeight="1" x14ac:dyDescent="0.15">
      <c r="A445" s="23" t="s">
        <v>1673</v>
      </c>
      <c r="B445" s="95"/>
      <c r="C445" s="22" t="s">
        <v>12</v>
      </c>
      <c r="D445" s="109" t="s">
        <v>894</v>
      </c>
      <c r="E445" s="88" t="s">
        <v>1084</v>
      </c>
      <c r="F445" s="77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142"/>
        <v>14</v>
      </c>
      <c r="N445" s="20"/>
      <c r="O445" s="119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20">
        <v>90</v>
      </c>
      <c r="S445" s="20">
        <v>17.600000000000001</v>
      </c>
      <c r="T445" s="20">
        <f t="shared" si="148"/>
        <v>5.1136363636363633</v>
      </c>
      <c r="U445" s="21">
        <v>160</v>
      </c>
      <c r="V445" s="20">
        <v>17</v>
      </c>
      <c r="W445" s="20">
        <f t="shared" si="149"/>
        <v>2.72</v>
      </c>
      <c r="X445" s="20">
        <f t="shared" si="150"/>
        <v>7.833636363636364</v>
      </c>
      <c r="Y445" s="20">
        <f t="shared" si="151"/>
        <v>10.390454545454546</v>
      </c>
      <c r="Z445" s="20">
        <v>14</v>
      </c>
      <c r="AA445" s="20">
        <f t="shared" si="152"/>
        <v>6.166363636363636</v>
      </c>
      <c r="AB445" s="20"/>
    </row>
    <row r="446" spans="1:28" ht="50" customHeight="1" x14ac:dyDescent="0.15">
      <c r="A446" s="23" t="s">
        <v>1674</v>
      </c>
      <c r="B446" s="95"/>
      <c r="C446" s="22" t="s">
        <v>12</v>
      </c>
      <c r="D446" s="109" t="s">
        <v>894</v>
      </c>
      <c r="E446" s="83" t="s">
        <v>1084</v>
      </c>
      <c r="F446" s="77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142"/>
        <v>14</v>
      </c>
      <c r="N446" s="20"/>
      <c r="O446" s="117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20">
        <v>90</v>
      </c>
      <c r="S446" s="20">
        <v>17.600000000000001</v>
      </c>
      <c r="T446" s="20">
        <f t="shared" si="148"/>
        <v>5.1136363636363633</v>
      </c>
      <c r="U446" s="21">
        <v>160</v>
      </c>
      <c r="V446" s="20">
        <v>17</v>
      </c>
      <c r="W446" s="20">
        <f t="shared" si="149"/>
        <v>2.72</v>
      </c>
      <c r="X446" s="20">
        <f t="shared" si="150"/>
        <v>7.833636363636364</v>
      </c>
      <c r="Y446" s="20">
        <f t="shared" si="151"/>
        <v>10.390454545454546</v>
      </c>
      <c r="Z446" s="20">
        <v>14</v>
      </c>
      <c r="AA446" s="20">
        <f t="shared" si="152"/>
        <v>6.166363636363636</v>
      </c>
      <c r="AB446" s="20"/>
    </row>
    <row r="447" spans="1:28" ht="50" customHeight="1" x14ac:dyDescent="0.15">
      <c r="A447" s="23" t="s">
        <v>1675</v>
      </c>
      <c r="B447" s="95"/>
      <c r="C447" s="22" t="s">
        <v>12</v>
      </c>
      <c r="D447" s="109" t="s">
        <v>894</v>
      </c>
      <c r="E447" s="88" t="s">
        <v>1084</v>
      </c>
      <c r="F447" s="77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142"/>
        <v>14</v>
      </c>
      <c r="N447" s="20"/>
      <c r="O447" s="119">
        <v>2</v>
      </c>
      <c r="P447" s="21">
        <f>SUMIFS(VENTAS[Cantidad],VENTAS[Code],INVENTARIO[[#This Row],[Code]])</f>
        <v>0</v>
      </c>
      <c r="Q447" s="21">
        <f>INVENTARIO[[#This Row],[Entradas]]-INVENTARIO[[#This Row],[Salidas]]</f>
        <v>2</v>
      </c>
      <c r="R447" s="20">
        <v>90</v>
      </c>
      <c r="S447" s="20">
        <v>17.600000000000001</v>
      </c>
      <c r="T447" s="20">
        <f t="shared" si="148"/>
        <v>5.1136363636363633</v>
      </c>
      <c r="U447" s="21">
        <v>155</v>
      </c>
      <c r="V447" s="20">
        <v>17</v>
      </c>
      <c r="W447" s="20">
        <f t="shared" si="149"/>
        <v>2.6349999999999998</v>
      </c>
      <c r="X447" s="20">
        <f t="shared" si="150"/>
        <v>7.7486363636363631</v>
      </c>
      <c r="Y447" s="20">
        <f t="shared" si="151"/>
        <v>10.305454545454545</v>
      </c>
      <c r="Z447" s="20">
        <v>14</v>
      </c>
      <c r="AA447" s="20">
        <f t="shared" si="152"/>
        <v>6.2513636363636369</v>
      </c>
      <c r="AB447" s="20"/>
    </row>
    <row r="448" spans="1:28" ht="50" customHeight="1" x14ac:dyDescent="0.15">
      <c r="A448" s="23" t="s">
        <v>1665</v>
      </c>
      <c r="B448" s="95"/>
      <c r="C448" s="22" t="s">
        <v>12</v>
      </c>
      <c r="D448" s="109" t="s">
        <v>894</v>
      </c>
      <c r="E448" s="83" t="s">
        <v>1084</v>
      </c>
      <c r="F448" s="77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142"/>
        <v>14</v>
      </c>
      <c r="N448" s="20"/>
      <c r="O448" s="117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20">
        <v>90</v>
      </c>
      <c r="S448" s="20">
        <v>17.600000000000001</v>
      </c>
      <c r="T448" s="20">
        <f t="shared" si="148"/>
        <v>5.1136363636363633</v>
      </c>
      <c r="U448" s="21">
        <v>155</v>
      </c>
      <c r="V448" s="20">
        <v>17</v>
      </c>
      <c r="W448" s="20">
        <f t="shared" si="149"/>
        <v>2.6349999999999998</v>
      </c>
      <c r="X448" s="20">
        <f t="shared" si="150"/>
        <v>7.7486363636363631</v>
      </c>
      <c r="Y448" s="20">
        <f t="shared" si="151"/>
        <v>10.305454545454545</v>
      </c>
      <c r="Z448" s="20">
        <v>14</v>
      </c>
      <c r="AA448" s="20">
        <f t="shared" si="152"/>
        <v>6.2513636363636369</v>
      </c>
      <c r="AB448" s="20"/>
    </row>
    <row r="449" spans="1:28" ht="50" customHeight="1" x14ac:dyDescent="0.15">
      <c r="A449" s="23" t="s">
        <v>1676</v>
      </c>
      <c r="B449" s="95"/>
      <c r="C449" s="22" t="s">
        <v>12</v>
      </c>
      <c r="D449" s="109" t="s">
        <v>417</v>
      </c>
      <c r="E449" s="88" t="s">
        <v>1080</v>
      </c>
      <c r="F449" s="77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142"/>
        <v>25</v>
      </c>
      <c r="N449" s="20"/>
      <c r="O449" s="119">
        <v>2</v>
      </c>
      <c r="P449" s="21">
        <f>SUMIFS(VENTAS[Cantidad],VENTAS[Code],INVENTARIO[[#This Row],[Code]])</f>
        <v>1</v>
      </c>
      <c r="Q449" s="21">
        <f>INVENTARIO[[#This Row],[Entradas]]-INVENTARIO[[#This Row],[Salidas]]</f>
        <v>1</v>
      </c>
      <c r="R449" s="20">
        <v>175</v>
      </c>
      <c r="S449" s="20">
        <v>17.600000000000001</v>
      </c>
      <c r="T449" s="20">
        <f t="shared" ref="T449:T471" si="153">R449/S449</f>
        <v>9.9431818181818166</v>
      </c>
      <c r="U449" s="21">
        <v>240</v>
      </c>
      <c r="V449" s="20">
        <v>17</v>
      </c>
      <c r="W449" s="20">
        <f t="shared" ref="W449:W464" si="154">U449*V449/1000</f>
        <v>4.08</v>
      </c>
      <c r="X449" s="20">
        <f t="shared" si="150"/>
        <v>14.023181818181817</v>
      </c>
      <c r="Y449" s="20">
        <f t="shared" ref="Y449:Y464" si="155">T449*1.5+W449</f>
        <v>18.994772727272725</v>
      </c>
      <c r="Z449" s="20">
        <v>25</v>
      </c>
      <c r="AA449" s="20">
        <f t="shared" ref="AA449:AA464" si="156">Z449-T449-W449</f>
        <v>10.976818181818183</v>
      </c>
      <c r="AB449" s="20" t="s">
        <v>1098</v>
      </c>
    </row>
    <row r="450" spans="1:28" ht="50" customHeight="1" x14ac:dyDescent="0.15">
      <c r="A450" s="23" t="s">
        <v>1677</v>
      </c>
      <c r="B450" s="95"/>
      <c r="C450" s="22" t="s">
        <v>12</v>
      </c>
      <c r="D450" s="109" t="s">
        <v>417</v>
      </c>
      <c r="E450" s="83" t="s">
        <v>1080</v>
      </c>
      <c r="F450" s="77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142"/>
        <v>25</v>
      </c>
      <c r="N450" s="20"/>
      <c r="O450" s="117">
        <v>4</v>
      </c>
      <c r="P450" s="21">
        <f>SUMIFS(VENTAS[Cantidad],VENTAS[Code],INVENTARIO[[#This Row],[Code]])</f>
        <v>0</v>
      </c>
      <c r="Q450" s="21">
        <f>INVENTARIO[[#This Row],[Entradas]]-INVENTARIO[[#This Row],[Salidas]]</f>
        <v>4</v>
      </c>
      <c r="R450" s="20">
        <v>175</v>
      </c>
      <c r="S450" s="20">
        <v>17.600000000000001</v>
      </c>
      <c r="T450" s="20">
        <f t="shared" si="153"/>
        <v>9.9431818181818166</v>
      </c>
      <c r="U450" s="21">
        <v>240</v>
      </c>
      <c r="V450" s="20">
        <v>17</v>
      </c>
      <c r="W450" s="20">
        <f t="shared" si="154"/>
        <v>4.08</v>
      </c>
      <c r="X450" s="20">
        <f t="shared" si="150"/>
        <v>14.023181818181817</v>
      </c>
      <c r="Y450" s="20">
        <f t="shared" si="155"/>
        <v>18.994772727272725</v>
      </c>
      <c r="Z450" s="20">
        <v>25</v>
      </c>
      <c r="AA450" s="20">
        <f t="shared" si="156"/>
        <v>10.976818181818183</v>
      </c>
      <c r="AB450" s="20"/>
    </row>
    <row r="451" spans="1:28" ht="50" customHeight="1" x14ac:dyDescent="0.15">
      <c r="A451" s="23"/>
      <c r="B451" s="95"/>
      <c r="C451" s="22"/>
      <c r="D451" s="109"/>
      <c r="E451" s="88"/>
      <c r="F451" s="77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20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50" customHeight="1" x14ac:dyDescent="0.15">
      <c r="A452" s="23" t="s">
        <v>1678</v>
      </c>
      <c r="B452" s="95"/>
      <c r="C452" s="22" t="s">
        <v>12</v>
      </c>
      <c r="D452" s="109" t="s">
        <v>51</v>
      </c>
      <c r="E452" s="83" t="s">
        <v>1086</v>
      </c>
      <c r="F452" s="77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142"/>
        <v>30</v>
      </c>
      <c r="N452" s="20"/>
      <c r="O452" s="117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20">
        <v>233</v>
      </c>
      <c r="S452" s="20">
        <v>17.600000000000001</v>
      </c>
      <c r="T452" s="20">
        <f t="shared" si="153"/>
        <v>13.238636363636363</v>
      </c>
      <c r="U452" s="21">
        <v>340</v>
      </c>
      <c r="V452" s="20">
        <v>17</v>
      </c>
      <c r="W452" s="20">
        <f t="shared" si="154"/>
        <v>5.78</v>
      </c>
      <c r="X452" s="20">
        <f t="shared" si="150"/>
        <v>19.018636363636364</v>
      </c>
      <c r="Y452" s="20">
        <f t="shared" si="155"/>
        <v>25.637954545454548</v>
      </c>
      <c r="Z452" s="20">
        <v>30</v>
      </c>
      <c r="AA452" s="20">
        <f t="shared" si="156"/>
        <v>10.981363636363636</v>
      </c>
      <c r="AB452" s="20" t="s">
        <v>1098</v>
      </c>
    </row>
    <row r="453" spans="1:28" ht="50" customHeight="1" x14ac:dyDescent="0.15">
      <c r="A453" s="23" t="s">
        <v>1679</v>
      </c>
      <c r="B453" s="95"/>
      <c r="C453" s="22" t="s">
        <v>12</v>
      </c>
      <c r="D453" s="109" t="s">
        <v>51</v>
      </c>
      <c r="E453" s="88" t="s">
        <v>1086</v>
      </c>
      <c r="F453" s="77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142"/>
        <v>30</v>
      </c>
      <c r="N453" s="20"/>
      <c r="O453" s="119">
        <v>2</v>
      </c>
      <c r="P453" s="21">
        <f>SUMIFS(VENTAS[Cantidad],VENTAS[Code],INVENTARIO[[#This Row],[Code]])</f>
        <v>1</v>
      </c>
      <c r="Q453" s="21">
        <f>INVENTARIO[[#This Row],[Entradas]]-INVENTARIO[[#This Row],[Salidas]]</f>
        <v>1</v>
      </c>
      <c r="R453" s="20">
        <v>233</v>
      </c>
      <c r="S453" s="20">
        <v>17.600000000000001</v>
      </c>
      <c r="T453" s="20">
        <f t="shared" si="153"/>
        <v>13.238636363636363</v>
      </c>
      <c r="U453" s="21">
        <v>340</v>
      </c>
      <c r="V453" s="20">
        <v>17</v>
      </c>
      <c r="W453" s="20">
        <f t="shared" si="154"/>
        <v>5.78</v>
      </c>
      <c r="X453" s="20">
        <f t="shared" si="150"/>
        <v>19.018636363636364</v>
      </c>
      <c r="Y453" s="20">
        <f t="shared" si="155"/>
        <v>25.637954545454548</v>
      </c>
      <c r="Z453" s="20">
        <v>30</v>
      </c>
      <c r="AA453" s="20">
        <f t="shared" si="156"/>
        <v>10.981363636363636</v>
      </c>
      <c r="AB453" s="20" t="s">
        <v>1310</v>
      </c>
    </row>
    <row r="454" spans="1:28" ht="50" customHeight="1" x14ac:dyDescent="0.15">
      <c r="A454" s="23" t="s">
        <v>1146</v>
      </c>
      <c r="B454" s="95"/>
      <c r="C454" s="22" t="s">
        <v>12</v>
      </c>
      <c r="D454" s="109" t="s">
        <v>51</v>
      </c>
      <c r="E454" s="83" t="s">
        <v>1086</v>
      </c>
      <c r="F454" s="77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si="142"/>
        <v>30</v>
      </c>
      <c r="N454" s="20"/>
      <c r="O454" s="117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20">
        <v>233</v>
      </c>
      <c r="S454" s="20">
        <v>17.600000000000001</v>
      </c>
      <c r="T454" s="20">
        <f t="shared" si="153"/>
        <v>13.238636363636363</v>
      </c>
      <c r="U454" s="21">
        <v>330</v>
      </c>
      <c r="V454" s="20">
        <v>17</v>
      </c>
      <c r="W454" s="20">
        <f t="shared" si="154"/>
        <v>5.61</v>
      </c>
      <c r="X454" s="20">
        <f t="shared" si="150"/>
        <v>18.848636363636363</v>
      </c>
      <c r="Y454" s="20">
        <f t="shared" si="155"/>
        <v>25.467954545454546</v>
      </c>
      <c r="Z454" s="20">
        <v>30</v>
      </c>
      <c r="AA454" s="20">
        <f t="shared" si="156"/>
        <v>11.151363636363637</v>
      </c>
      <c r="AB454" s="20" t="s">
        <v>1098</v>
      </c>
    </row>
    <row r="455" spans="1:28" ht="50" customHeight="1" x14ac:dyDescent="0.15">
      <c r="A455" s="23" t="s">
        <v>1680</v>
      </c>
      <c r="B455" s="95"/>
      <c r="C455" s="22" t="s">
        <v>12</v>
      </c>
      <c r="D455" s="109" t="s">
        <v>51</v>
      </c>
      <c r="E455" s="88" t="s">
        <v>1086</v>
      </c>
      <c r="F455" s="77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142"/>
        <v>30</v>
      </c>
      <c r="N455" s="20"/>
      <c r="O455" s="119">
        <v>2</v>
      </c>
      <c r="P455" s="21">
        <f>SUMIFS(VENTAS[Cantidad],VENTAS[Code],INVENTARIO[[#This Row],[Code]])</f>
        <v>2</v>
      </c>
      <c r="Q455" s="21">
        <f>INVENTARIO[[#This Row],[Entradas]]-INVENTARIO[[#This Row],[Salidas]]</f>
        <v>0</v>
      </c>
      <c r="R455" s="20">
        <v>233</v>
      </c>
      <c r="S455" s="20">
        <v>17.600000000000001</v>
      </c>
      <c r="T455" s="20">
        <f t="shared" si="153"/>
        <v>13.238636363636363</v>
      </c>
      <c r="U455" s="21">
        <v>340</v>
      </c>
      <c r="V455" s="20">
        <v>17</v>
      </c>
      <c r="W455" s="20">
        <f t="shared" si="154"/>
        <v>5.78</v>
      </c>
      <c r="X455" s="20">
        <f t="shared" si="150"/>
        <v>19.018636363636364</v>
      </c>
      <c r="Y455" s="20">
        <f t="shared" si="155"/>
        <v>25.637954545454548</v>
      </c>
      <c r="Z455" s="20">
        <v>30</v>
      </c>
      <c r="AA455" s="20">
        <f t="shared" si="156"/>
        <v>10.981363636363636</v>
      </c>
      <c r="AB455" s="20" t="s">
        <v>1098</v>
      </c>
    </row>
    <row r="456" spans="1:28" ht="50" customHeight="1" x14ac:dyDescent="0.15">
      <c r="A456" s="23"/>
      <c r="B456" s="95"/>
      <c r="C456" s="22"/>
      <c r="D456" s="109"/>
      <c r="E456" s="83"/>
      <c r="F456" s="77"/>
      <c r="G456" s="71"/>
      <c r="H456" s="21"/>
      <c r="I456" s="21"/>
      <c r="J456" s="21"/>
      <c r="K456" s="21"/>
      <c r="L456" s="21"/>
      <c r="M456" s="19"/>
      <c r="N456" s="20"/>
      <c r="O456" s="117"/>
      <c r="P456" s="21"/>
      <c r="Q456" s="21"/>
      <c r="R456" s="20"/>
      <c r="S456" s="20"/>
      <c r="T456" s="20"/>
      <c r="U456" s="21"/>
      <c r="V456" s="20"/>
      <c r="W456" s="20"/>
      <c r="X456" s="20"/>
      <c r="Y456" s="20"/>
      <c r="Z456" s="20"/>
      <c r="AA456" s="20"/>
      <c r="AB456" s="20"/>
    </row>
    <row r="457" spans="1:28" ht="50" customHeight="1" x14ac:dyDescent="0.15">
      <c r="A457" s="23" t="s">
        <v>1681</v>
      </c>
      <c r="B457" s="95"/>
      <c r="C457" s="22" t="s">
        <v>12</v>
      </c>
      <c r="D457" s="109" t="s">
        <v>53</v>
      </c>
      <c r="E457" s="88" t="s">
        <v>1095</v>
      </c>
      <c r="F457" s="77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142"/>
        <v>12</v>
      </c>
      <c r="N457" s="20"/>
      <c r="O457" s="119">
        <v>1</v>
      </c>
      <c r="P457" s="21">
        <f>SUMIFS(VENTAS[Cantidad],VENTAS[Code],INVENTARIO[[#This Row],[Code]])</f>
        <v>0</v>
      </c>
      <c r="Q457" s="21">
        <f>INVENTARIO[[#This Row],[Entradas]]-INVENTARIO[[#This Row],[Salidas]]</f>
        <v>1</v>
      </c>
      <c r="R457" s="20">
        <v>82</v>
      </c>
      <c r="S457" s="20">
        <v>17.600000000000001</v>
      </c>
      <c r="T457" s="20">
        <f t="shared" si="153"/>
        <v>4.6590909090909083</v>
      </c>
      <c r="U457" s="21">
        <v>150</v>
      </c>
      <c r="V457" s="20">
        <v>17</v>
      </c>
      <c r="W457" s="20">
        <f t="shared" si="154"/>
        <v>2.5499999999999998</v>
      </c>
      <c r="X457" s="20">
        <f t="shared" si="150"/>
        <v>7.2090909090909081</v>
      </c>
      <c r="Y457" s="20">
        <f t="shared" si="155"/>
        <v>9.5386363636363622</v>
      </c>
      <c r="Z457" s="20">
        <v>12</v>
      </c>
      <c r="AA457" s="20">
        <f t="shared" si="156"/>
        <v>4.7909090909090919</v>
      </c>
      <c r="AB457" s="20" t="s">
        <v>1310</v>
      </c>
    </row>
    <row r="458" spans="1:28" ht="50" customHeight="1" x14ac:dyDescent="0.15">
      <c r="A458" s="23" t="s">
        <v>1682</v>
      </c>
      <c r="B458" s="95"/>
      <c r="C458" s="22" t="s">
        <v>12</v>
      </c>
      <c r="D458" s="109" t="s">
        <v>53</v>
      </c>
      <c r="E458" s="83" t="s">
        <v>1095</v>
      </c>
      <c r="F458" s="77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142"/>
        <v>12</v>
      </c>
      <c r="N458" s="20"/>
      <c r="O458" s="117">
        <v>1</v>
      </c>
      <c r="P458" s="21">
        <f>SUMIFS(VENTAS[Cantidad],VENTAS[Code],INVENTARIO[[#This Row],[Code]])</f>
        <v>0</v>
      </c>
      <c r="Q458" s="21">
        <f>INVENTARIO[[#This Row],[Entradas]]-INVENTARIO[[#This Row],[Salidas]]</f>
        <v>1</v>
      </c>
      <c r="R458" s="20">
        <v>82</v>
      </c>
      <c r="S458" s="20">
        <v>17.600000000000001</v>
      </c>
      <c r="T458" s="20">
        <f t="shared" si="153"/>
        <v>4.6590909090909083</v>
      </c>
      <c r="U458" s="21">
        <v>150</v>
      </c>
      <c r="V458" s="20">
        <v>17</v>
      </c>
      <c r="W458" s="20">
        <f t="shared" si="154"/>
        <v>2.5499999999999998</v>
      </c>
      <c r="X458" s="20">
        <f t="shared" si="150"/>
        <v>7.2090909090909081</v>
      </c>
      <c r="Y458" s="20">
        <f t="shared" si="155"/>
        <v>9.5386363636363622</v>
      </c>
      <c r="Z458" s="20">
        <v>12</v>
      </c>
      <c r="AA458" s="20">
        <f t="shared" si="156"/>
        <v>4.7909090909090919</v>
      </c>
      <c r="AB458" s="20" t="s">
        <v>1310</v>
      </c>
    </row>
    <row r="459" spans="1:28" ht="50" customHeight="1" x14ac:dyDescent="0.15">
      <c r="A459" s="23" t="s">
        <v>1683</v>
      </c>
      <c r="B459" s="95"/>
      <c r="C459" s="22" t="s">
        <v>12</v>
      </c>
      <c r="D459" s="109" t="s">
        <v>893</v>
      </c>
      <c r="E459" s="88" t="s">
        <v>1088</v>
      </c>
      <c r="F459" s="77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142"/>
        <v>25</v>
      </c>
      <c r="N459" s="20"/>
      <c r="O459" s="119">
        <v>2</v>
      </c>
      <c r="P459" s="21">
        <f>SUMIFS(VENTAS[Cantidad],VENTAS[Code],INVENTARIO[[#This Row],[Code]])</f>
        <v>1</v>
      </c>
      <c r="Q459" s="21">
        <f>INVENTARIO[[#This Row],[Entradas]]-INVENTARIO[[#This Row],[Salidas]]</f>
        <v>1</v>
      </c>
      <c r="R459" s="20">
        <v>163</v>
      </c>
      <c r="S459" s="20">
        <v>17.600000000000001</v>
      </c>
      <c r="T459" s="20">
        <f t="shared" si="153"/>
        <v>9.2613636363636349</v>
      </c>
      <c r="U459" s="21">
        <v>330</v>
      </c>
      <c r="V459" s="20">
        <v>17</v>
      </c>
      <c r="W459" s="20">
        <f t="shared" si="154"/>
        <v>5.61</v>
      </c>
      <c r="X459" s="20">
        <f t="shared" si="150"/>
        <v>14.871363636363636</v>
      </c>
      <c r="Y459" s="20">
        <f t="shared" si="155"/>
        <v>19.502045454545453</v>
      </c>
      <c r="Z459" s="20">
        <v>25</v>
      </c>
      <c r="AA459" s="20">
        <f t="shared" si="156"/>
        <v>10.128636363636364</v>
      </c>
      <c r="AB459" s="20" t="s">
        <v>1310</v>
      </c>
    </row>
    <row r="460" spans="1:28" ht="50" customHeight="1" x14ac:dyDescent="0.15">
      <c r="A460" s="23" t="s">
        <v>1684</v>
      </c>
      <c r="B460" s="95"/>
      <c r="C460" s="22" t="s">
        <v>12</v>
      </c>
      <c r="D460" s="109" t="s">
        <v>893</v>
      </c>
      <c r="E460" s="83" t="s">
        <v>1088</v>
      </c>
      <c r="F460" s="77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142"/>
        <v>25</v>
      </c>
      <c r="N460" s="20"/>
      <c r="O460" s="117">
        <v>2</v>
      </c>
      <c r="P460" s="21">
        <f>SUMIFS(VENTAS[Cantidad],VENTAS[Code],INVENTARIO[[#This Row],[Code]])</f>
        <v>1</v>
      </c>
      <c r="Q460" s="21">
        <f>INVENTARIO[[#This Row],[Entradas]]-INVENTARIO[[#This Row],[Salidas]]</f>
        <v>1</v>
      </c>
      <c r="R460" s="20">
        <v>163</v>
      </c>
      <c r="S460" s="20">
        <v>17.600000000000001</v>
      </c>
      <c r="T460" s="20">
        <f t="shared" si="153"/>
        <v>9.2613636363636349</v>
      </c>
      <c r="U460" s="21">
        <v>330</v>
      </c>
      <c r="V460" s="20">
        <v>17</v>
      </c>
      <c r="W460" s="20">
        <f t="shared" si="154"/>
        <v>5.61</v>
      </c>
      <c r="X460" s="20">
        <f t="shared" si="150"/>
        <v>14.871363636363636</v>
      </c>
      <c r="Y460" s="20">
        <f t="shared" si="155"/>
        <v>19.502045454545453</v>
      </c>
      <c r="Z460" s="20">
        <v>25</v>
      </c>
      <c r="AA460" s="20">
        <f t="shared" si="156"/>
        <v>10.128636363636364</v>
      </c>
      <c r="AB460" s="20" t="s">
        <v>1310</v>
      </c>
    </row>
    <row r="461" spans="1:28" ht="50" customHeight="1" x14ac:dyDescent="0.15">
      <c r="A461" s="23" t="s">
        <v>1153</v>
      </c>
      <c r="B461" s="95"/>
      <c r="C461" s="22" t="s">
        <v>12</v>
      </c>
      <c r="D461" s="109" t="s">
        <v>893</v>
      </c>
      <c r="E461" s="88" t="s">
        <v>1088</v>
      </c>
      <c r="F461" s="77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142"/>
        <v>25</v>
      </c>
      <c r="N461" s="20"/>
      <c r="O461" s="119">
        <v>2</v>
      </c>
      <c r="P461" s="21">
        <f>SUMIFS(VENTAS[Cantidad],VENTAS[Code],INVENTARIO[[#This Row],[Code]])</f>
        <v>2</v>
      </c>
      <c r="Q461" s="21">
        <f>INVENTARIO[[#This Row],[Entradas]]-INVENTARIO[[#This Row],[Salidas]]</f>
        <v>0</v>
      </c>
      <c r="R461" s="20">
        <v>163</v>
      </c>
      <c r="S461" s="20">
        <v>17.600000000000001</v>
      </c>
      <c r="T461" s="20">
        <f t="shared" si="153"/>
        <v>9.2613636363636349</v>
      </c>
      <c r="U461" s="21">
        <v>330</v>
      </c>
      <c r="V461" s="20">
        <v>17</v>
      </c>
      <c r="W461" s="20">
        <f t="shared" si="154"/>
        <v>5.61</v>
      </c>
      <c r="X461" s="20">
        <f t="shared" si="150"/>
        <v>14.871363636363636</v>
      </c>
      <c r="Y461" s="20">
        <f t="shared" si="155"/>
        <v>19.502045454545453</v>
      </c>
      <c r="Z461" s="20">
        <v>25</v>
      </c>
      <c r="AA461" s="20">
        <f t="shared" si="156"/>
        <v>10.128636363636364</v>
      </c>
      <c r="AB461" s="20" t="s">
        <v>1098</v>
      </c>
    </row>
    <row r="462" spans="1:28" ht="50" customHeight="1" x14ac:dyDescent="0.15">
      <c r="A462" s="23" t="s">
        <v>1685</v>
      </c>
      <c r="B462" s="95"/>
      <c r="C462" s="22" t="s">
        <v>12</v>
      </c>
      <c r="D462" s="109" t="s">
        <v>1330</v>
      </c>
      <c r="E462" s="83" t="s">
        <v>976</v>
      </c>
      <c r="F462" s="77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7">Z462</f>
        <v>22</v>
      </c>
      <c r="N462" s="20"/>
      <c r="O462" s="117">
        <v>1</v>
      </c>
      <c r="P462" s="21">
        <f>SUMIFS(VENTAS[Cantidad],VENTAS[Code],INVENTARIO[[#This Row],[Code]])</f>
        <v>1</v>
      </c>
      <c r="Q462" s="21">
        <f>INVENTARIO[[#This Row],[Entradas]]-INVENTARIO[[#This Row],[Salidas]]</f>
        <v>0</v>
      </c>
      <c r="R462" s="20">
        <v>158</v>
      </c>
      <c r="S462" s="20">
        <v>17.600000000000001</v>
      </c>
      <c r="T462" s="20">
        <f t="shared" si="153"/>
        <v>8.9772727272727266</v>
      </c>
      <c r="U462" s="21">
        <v>200</v>
      </c>
      <c r="V462" s="20">
        <v>17</v>
      </c>
      <c r="W462" s="20">
        <f t="shared" si="154"/>
        <v>3.4</v>
      </c>
      <c r="X462" s="20">
        <f t="shared" si="150"/>
        <v>12.377272727272727</v>
      </c>
      <c r="Y462" s="20">
        <f t="shared" si="155"/>
        <v>16.865909090909089</v>
      </c>
      <c r="Z462" s="20">
        <v>22</v>
      </c>
      <c r="AA462" s="20">
        <f t="shared" si="156"/>
        <v>9.622727272727273</v>
      </c>
      <c r="AB462" s="20" t="s">
        <v>1310</v>
      </c>
    </row>
    <row r="463" spans="1:28" ht="50" customHeight="1" x14ac:dyDescent="0.15">
      <c r="A463" s="23" t="s">
        <v>1140</v>
      </c>
      <c r="B463" s="95"/>
      <c r="C463" s="22" t="s">
        <v>12</v>
      </c>
      <c r="D463" s="109" t="s">
        <v>417</v>
      </c>
      <c r="E463" s="88" t="s">
        <v>980</v>
      </c>
      <c r="F463" s="77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157"/>
        <v>22</v>
      </c>
      <c r="N463" s="20"/>
      <c r="O463" s="119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20">
        <v>150</v>
      </c>
      <c r="S463" s="20">
        <v>17.600000000000001</v>
      </c>
      <c r="T463" s="20">
        <f t="shared" si="153"/>
        <v>8.5227272727272716</v>
      </c>
      <c r="U463" s="21">
        <v>200</v>
      </c>
      <c r="V463" s="20">
        <v>17</v>
      </c>
      <c r="W463" s="20">
        <f t="shared" si="154"/>
        <v>3.4</v>
      </c>
      <c r="X463" s="20">
        <f t="shared" si="150"/>
        <v>11.922727272727272</v>
      </c>
      <c r="Y463" s="20">
        <f t="shared" si="155"/>
        <v>16.184090909090905</v>
      </c>
      <c r="Z463" s="20">
        <v>22</v>
      </c>
      <c r="AA463" s="20">
        <f t="shared" si="156"/>
        <v>10.077272727272728</v>
      </c>
      <c r="AB463" s="20" t="s">
        <v>1099</v>
      </c>
    </row>
    <row r="464" spans="1:28" ht="50" customHeight="1" x14ac:dyDescent="0.15">
      <c r="A464" s="23" t="s">
        <v>1154</v>
      </c>
      <c r="B464" s="95"/>
      <c r="C464" s="22" t="s">
        <v>12</v>
      </c>
      <c r="D464" s="109" t="s">
        <v>893</v>
      </c>
      <c r="E464" s="83" t="s">
        <v>1089</v>
      </c>
      <c r="F464" s="77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157"/>
        <v>30</v>
      </c>
      <c r="N464" s="20"/>
      <c r="O464" s="117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20">
        <v>246</v>
      </c>
      <c r="S464" s="20">
        <v>17.600000000000001</v>
      </c>
      <c r="T464" s="20">
        <f t="shared" si="153"/>
        <v>13.977272727272727</v>
      </c>
      <c r="U464" s="21">
        <v>435</v>
      </c>
      <c r="V464" s="20">
        <v>17</v>
      </c>
      <c r="W464" s="20">
        <f t="shared" si="154"/>
        <v>7.3949999999999996</v>
      </c>
      <c r="X464" s="20">
        <f t="shared" si="150"/>
        <v>21.372272727272726</v>
      </c>
      <c r="Y464" s="20">
        <f t="shared" si="155"/>
        <v>28.36090909090909</v>
      </c>
      <c r="Z464" s="20">
        <v>30</v>
      </c>
      <c r="AA464" s="20">
        <f t="shared" si="156"/>
        <v>8.6277272727272738</v>
      </c>
      <c r="AB464" s="20"/>
    </row>
    <row r="465" spans="1:28" ht="50" customHeight="1" x14ac:dyDescent="0.15">
      <c r="A465" s="23" t="s">
        <v>1686</v>
      </c>
      <c r="B465" s="95"/>
      <c r="C465" s="22" t="s">
        <v>12</v>
      </c>
      <c r="D465" s="109" t="s">
        <v>893</v>
      </c>
      <c r="E465" s="88" t="s">
        <v>1089</v>
      </c>
      <c r="F465" s="77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157"/>
        <v>30</v>
      </c>
      <c r="N465" s="20"/>
      <c r="O465" s="119">
        <v>2</v>
      </c>
      <c r="P465" s="21">
        <f>SUMIFS(VENTAS[Cantidad],VENTAS[Code],INVENTARIO[[#This Row],[Code]])</f>
        <v>1</v>
      </c>
      <c r="Q465" s="21">
        <f>INVENTARIO[[#This Row],[Entradas]]-INVENTARIO[[#This Row],[Salidas]]</f>
        <v>1</v>
      </c>
      <c r="R465" s="20">
        <v>246</v>
      </c>
      <c r="S465" s="20">
        <v>17.600000000000001</v>
      </c>
      <c r="T465" s="20">
        <f t="shared" si="153"/>
        <v>13.977272727272727</v>
      </c>
      <c r="U465" s="21">
        <v>435</v>
      </c>
      <c r="V465" s="20">
        <v>17</v>
      </c>
      <c r="W465" s="20">
        <f t="shared" ref="W465:W471" si="158">U465*V465/1000</f>
        <v>7.3949999999999996</v>
      </c>
      <c r="X465" s="20">
        <f t="shared" si="150"/>
        <v>21.372272727272726</v>
      </c>
      <c r="Y465" s="20">
        <f t="shared" ref="Y465:Y471" si="159">T465*1.5+W465</f>
        <v>28.36090909090909</v>
      </c>
      <c r="Z465" s="20">
        <v>30</v>
      </c>
      <c r="AA465" s="20">
        <f t="shared" ref="AA465:AA471" si="160">Z465-T465-W465</f>
        <v>8.6277272727272738</v>
      </c>
      <c r="AB465" s="20" t="s">
        <v>1310</v>
      </c>
    </row>
    <row r="466" spans="1:28" ht="50" customHeight="1" x14ac:dyDescent="0.15">
      <c r="A466" s="23" t="s">
        <v>1687</v>
      </c>
      <c r="B466" s="95"/>
      <c r="C466" s="22" t="s">
        <v>12</v>
      </c>
      <c r="D466" s="109" t="s">
        <v>893</v>
      </c>
      <c r="E466" s="83" t="s">
        <v>1089</v>
      </c>
      <c r="F466" s="77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157"/>
        <v>30</v>
      </c>
      <c r="N466" s="20"/>
      <c r="O466" s="117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20">
        <v>246</v>
      </c>
      <c r="S466" s="20">
        <v>17.600000000000001</v>
      </c>
      <c r="T466" s="20">
        <f t="shared" si="153"/>
        <v>13.977272727272727</v>
      </c>
      <c r="U466" s="21">
        <v>435</v>
      </c>
      <c r="V466" s="20">
        <v>17</v>
      </c>
      <c r="W466" s="20">
        <f t="shared" si="158"/>
        <v>7.3949999999999996</v>
      </c>
      <c r="X466" s="20">
        <f t="shared" si="150"/>
        <v>21.372272727272726</v>
      </c>
      <c r="Y466" s="20">
        <f t="shared" si="159"/>
        <v>28.36090909090909</v>
      </c>
      <c r="Z466" s="20">
        <v>30</v>
      </c>
      <c r="AA466" s="20">
        <f t="shared" si="160"/>
        <v>8.6277272727272738</v>
      </c>
      <c r="AB466" s="20"/>
    </row>
    <row r="467" spans="1:28" ht="50" customHeight="1" x14ac:dyDescent="0.15">
      <c r="A467" s="23" t="s">
        <v>1688</v>
      </c>
      <c r="B467" s="95"/>
      <c r="C467" s="22" t="s">
        <v>12</v>
      </c>
      <c r="D467" s="109" t="s">
        <v>893</v>
      </c>
      <c r="E467" s="88" t="s">
        <v>1089</v>
      </c>
      <c r="F467" s="77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157"/>
        <v>30</v>
      </c>
      <c r="N467" s="20"/>
      <c r="O467" s="119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20">
        <v>246</v>
      </c>
      <c r="S467" s="20">
        <v>17.600000000000001</v>
      </c>
      <c r="T467" s="20">
        <f t="shared" si="153"/>
        <v>13.977272727272727</v>
      </c>
      <c r="U467" s="21">
        <v>435</v>
      </c>
      <c r="V467" s="20">
        <v>17</v>
      </c>
      <c r="W467" s="20">
        <f t="shared" si="158"/>
        <v>7.3949999999999996</v>
      </c>
      <c r="X467" s="20">
        <f t="shared" si="150"/>
        <v>21.372272727272726</v>
      </c>
      <c r="Y467" s="20">
        <f t="shared" si="159"/>
        <v>28.36090909090909</v>
      </c>
      <c r="Z467" s="20">
        <v>30</v>
      </c>
      <c r="AA467" s="20">
        <f t="shared" si="160"/>
        <v>8.6277272727272738</v>
      </c>
      <c r="AB467" s="20"/>
    </row>
    <row r="468" spans="1:28" ht="50" customHeight="1" x14ac:dyDescent="0.15">
      <c r="A468" s="23" t="s">
        <v>1689</v>
      </c>
      <c r="B468" s="95"/>
      <c r="C468" s="22" t="s">
        <v>12</v>
      </c>
      <c r="D468" s="109" t="s">
        <v>53</v>
      </c>
      <c r="E468" s="83" t="s">
        <v>1096</v>
      </c>
      <c r="F468" s="77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157"/>
        <v>12</v>
      </c>
      <c r="N468" s="20"/>
      <c r="O468" s="117">
        <v>1</v>
      </c>
      <c r="P468" s="21">
        <f>SUMIFS(VENTAS[Cantidad],VENTAS[Code],INVENTARIO[[#This Row],[Code]])</f>
        <v>0</v>
      </c>
      <c r="Q468" s="21">
        <f>INVENTARIO[[#This Row],[Entradas]]-INVENTARIO[[#This Row],[Salidas]]</f>
        <v>1</v>
      </c>
      <c r="R468" s="20">
        <v>82</v>
      </c>
      <c r="S468" s="20">
        <v>17.600000000000001</v>
      </c>
      <c r="T468" s="20">
        <f t="shared" si="153"/>
        <v>4.6590909090909083</v>
      </c>
      <c r="U468" s="21">
        <v>125</v>
      </c>
      <c r="V468" s="20">
        <v>17</v>
      </c>
      <c r="W468" s="20">
        <f t="shared" si="158"/>
        <v>2.125</v>
      </c>
      <c r="X468" s="20">
        <f t="shared" si="150"/>
        <v>6.7840909090909083</v>
      </c>
      <c r="Y468" s="20">
        <f t="shared" si="159"/>
        <v>9.1136363636363633</v>
      </c>
      <c r="Z468" s="20">
        <v>12</v>
      </c>
      <c r="AA468" s="20">
        <f t="shared" si="160"/>
        <v>5.2159090909090917</v>
      </c>
      <c r="AB468" s="20"/>
    </row>
    <row r="469" spans="1:28" ht="50" customHeight="1" x14ac:dyDescent="0.15">
      <c r="A469" s="23" t="s">
        <v>1690</v>
      </c>
      <c r="B469" s="95"/>
      <c r="C469" s="22" t="s">
        <v>12</v>
      </c>
      <c r="D469" s="109" t="s">
        <v>53</v>
      </c>
      <c r="E469" s="88" t="s">
        <v>1096</v>
      </c>
      <c r="F469" s="77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157"/>
        <v>12</v>
      </c>
      <c r="N469" s="20"/>
      <c r="O469" s="119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20">
        <v>82</v>
      </c>
      <c r="S469" s="20">
        <v>17.600000000000001</v>
      </c>
      <c r="T469" s="20">
        <f t="shared" si="153"/>
        <v>4.6590909090909083</v>
      </c>
      <c r="U469" s="21">
        <v>125</v>
      </c>
      <c r="V469" s="20">
        <v>17</v>
      </c>
      <c r="W469" s="20">
        <f t="shared" si="158"/>
        <v>2.125</v>
      </c>
      <c r="X469" s="20">
        <f t="shared" si="150"/>
        <v>6.7840909090909083</v>
      </c>
      <c r="Y469" s="20">
        <f t="shared" si="159"/>
        <v>9.1136363636363633</v>
      </c>
      <c r="Z469" s="20">
        <v>12</v>
      </c>
      <c r="AA469" s="20">
        <f t="shared" si="160"/>
        <v>5.2159090909090917</v>
      </c>
      <c r="AB469" s="20"/>
    </row>
    <row r="470" spans="1:28" ht="50" customHeight="1" x14ac:dyDescent="0.15">
      <c r="A470" s="23" t="s">
        <v>1691</v>
      </c>
      <c r="B470" s="95"/>
      <c r="C470" s="22" t="s">
        <v>12</v>
      </c>
      <c r="D470" s="109" t="s">
        <v>53</v>
      </c>
      <c r="E470" s="83" t="s">
        <v>1096</v>
      </c>
      <c r="F470" s="77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157"/>
        <v>12</v>
      </c>
      <c r="N470" s="20"/>
      <c r="O470" s="117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20">
        <v>82</v>
      </c>
      <c r="S470" s="20">
        <v>17.600000000000001</v>
      </c>
      <c r="T470" s="20">
        <f t="shared" si="153"/>
        <v>4.6590909090909083</v>
      </c>
      <c r="U470" s="21">
        <v>125</v>
      </c>
      <c r="V470" s="20">
        <v>17</v>
      </c>
      <c r="W470" s="20">
        <f t="shared" si="158"/>
        <v>2.125</v>
      </c>
      <c r="X470" s="20">
        <f t="shared" si="150"/>
        <v>6.7840909090909083</v>
      </c>
      <c r="Y470" s="20">
        <f t="shared" si="159"/>
        <v>9.1136363636363633</v>
      </c>
      <c r="Z470" s="20">
        <v>12</v>
      </c>
      <c r="AA470" s="20">
        <f t="shared" si="160"/>
        <v>5.2159090909090917</v>
      </c>
      <c r="AB470" s="20"/>
    </row>
    <row r="471" spans="1:28" ht="50" customHeight="1" x14ac:dyDescent="0.15">
      <c r="A471" s="23" t="s">
        <v>1692</v>
      </c>
      <c r="B471" s="95"/>
      <c r="C471" s="22" t="s">
        <v>12</v>
      </c>
      <c r="D471" s="109" t="s">
        <v>417</v>
      </c>
      <c r="E471" s="88" t="s">
        <v>1090</v>
      </c>
      <c r="F471" s="77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157"/>
        <v>25</v>
      </c>
      <c r="N471" s="20"/>
      <c r="O471" s="119">
        <v>1</v>
      </c>
      <c r="P471" s="21">
        <f>SUMIFS(VENTAS[Cantidad],VENTAS[Code],INVENTARIO[[#This Row],[Code]])</f>
        <v>0</v>
      </c>
      <c r="Q471" s="21">
        <f>INVENTARIO[[#This Row],[Entradas]]-INVENTARIO[[#This Row],[Salidas]]</f>
        <v>1</v>
      </c>
      <c r="R471" s="20">
        <v>165</v>
      </c>
      <c r="S471" s="20">
        <v>17.600000000000001</v>
      </c>
      <c r="T471" s="20">
        <f t="shared" si="153"/>
        <v>9.375</v>
      </c>
      <c r="U471" s="21">
        <v>350</v>
      </c>
      <c r="V471" s="20">
        <v>17</v>
      </c>
      <c r="W471" s="20">
        <f t="shared" si="158"/>
        <v>5.95</v>
      </c>
      <c r="X471" s="20">
        <f t="shared" si="150"/>
        <v>15.324999999999999</v>
      </c>
      <c r="Y471" s="20">
        <f t="shared" si="159"/>
        <v>20.012499999999999</v>
      </c>
      <c r="Z471" s="20">
        <v>25</v>
      </c>
      <c r="AA471" s="20">
        <f t="shared" si="160"/>
        <v>9.6750000000000007</v>
      </c>
      <c r="AB471" s="20" t="s">
        <v>1310</v>
      </c>
    </row>
    <row r="472" spans="1:28" ht="50" customHeight="1" x14ac:dyDescent="0.15">
      <c r="A472" s="23" t="s">
        <v>1693</v>
      </c>
      <c r="B472" s="95"/>
      <c r="C472" s="22" t="s">
        <v>12</v>
      </c>
      <c r="D472" s="109" t="s">
        <v>417</v>
      </c>
      <c r="E472" s="83" t="s">
        <v>1090</v>
      </c>
      <c r="F472" s="77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ref="M472:M495" si="161">Z472</f>
        <v>25</v>
      </c>
      <c r="N472" s="20"/>
      <c r="O472" s="117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5" si="162">R472/S472</f>
        <v>9.375</v>
      </c>
      <c r="U472" s="21">
        <v>350</v>
      </c>
      <c r="V472" s="20">
        <v>17</v>
      </c>
      <c r="W472" s="20">
        <f t="shared" ref="W472:W495" si="163">U472*V472/1000</f>
        <v>5.95</v>
      </c>
      <c r="X472" s="20">
        <f t="shared" ref="X472:X495" si="164">T472+W472</f>
        <v>15.324999999999999</v>
      </c>
      <c r="Y472" s="20">
        <f t="shared" ref="Y472:Y495" si="165">T472*1.5+W472</f>
        <v>20.012499999999999</v>
      </c>
      <c r="Z472" s="20">
        <v>25</v>
      </c>
      <c r="AA472" s="20">
        <f t="shared" ref="AA472:AA495" si="166">Z472-T472-W472</f>
        <v>9.6750000000000007</v>
      </c>
      <c r="AB472" s="20"/>
    </row>
    <row r="473" spans="1:28" ht="50" customHeight="1" x14ac:dyDescent="0.15">
      <c r="A473" s="23" t="s">
        <v>1694</v>
      </c>
      <c r="B473" s="95"/>
      <c r="C473" s="22" t="s">
        <v>12</v>
      </c>
      <c r="D473" s="109" t="s">
        <v>1109</v>
      </c>
      <c r="E473" s="88" t="s">
        <v>1091</v>
      </c>
      <c r="F473" s="77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161"/>
        <v>25</v>
      </c>
      <c r="N473" s="20"/>
      <c r="O473" s="119">
        <v>1</v>
      </c>
      <c r="P473" s="21">
        <f>SUMIFS(VENTAS[Cantidad],VENTAS[Code],INVENTARIO[[#This Row],[Code]])</f>
        <v>1</v>
      </c>
      <c r="Q473" s="21">
        <f>INVENTARIO[[#This Row],[Entradas]]-INVENTARIO[[#This Row],[Salidas]]</f>
        <v>0</v>
      </c>
      <c r="R473" s="20">
        <v>180</v>
      </c>
      <c r="S473" s="20">
        <v>17.600000000000001</v>
      </c>
      <c r="T473" s="20">
        <f t="shared" si="162"/>
        <v>10.227272727272727</v>
      </c>
      <c r="U473" s="21">
        <v>250</v>
      </c>
      <c r="V473" s="20">
        <v>17</v>
      </c>
      <c r="W473" s="20">
        <f t="shared" si="163"/>
        <v>4.25</v>
      </c>
      <c r="X473" s="20">
        <f t="shared" si="164"/>
        <v>14.477272727272727</v>
      </c>
      <c r="Y473" s="20">
        <f t="shared" si="165"/>
        <v>19.59090909090909</v>
      </c>
      <c r="Z473" s="20">
        <v>25</v>
      </c>
      <c r="AA473" s="20">
        <f t="shared" si="166"/>
        <v>10.522727272727273</v>
      </c>
      <c r="AB473" s="20" t="s">
        <v>1351</v>
      </c>
    </row>
    <row r="474" spans="1:28" ht="50" customHeight="1" x14ac:dyDescent="0.15">
      <c r="A474" s="23" t="s">
        <v>1161</v>
      </c>
      <c r="B474" s="95"/>
      <c r="C474" s="22" t="s">
        <v>12</v>
      </c>
      <c r="D474" s="109" t="s">
        <v>53</v>
      </c>
      <c r="E474" s="83" t="s">
        <v>1092</v>
      </c>
      <c r="F474" s="77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161"/>
        <v>11</v>
      </c>
      <c r="N474" s="20"/>
      <c r="O474" s="117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2"/>
        <v>4.2613636363636358</v>
      </c>
      <c r="U474" s="21">
        <v>150</v>
      </c>
      <c r="V474" s="20">
        <v>17</v>
      </c>
      <c r="W474" s="20">
        <f t="shared" si="163"/>
        <v>2.5499999999999998</v>
      </c>
      <c r="X474" s="20">
        <f t="shared" si="164"/>
        <v>6.8113636363636356</v>
      </c>
      <c r="Y474" s="20">
        <f t="shared" si="165"/>
        <v>8.942045454545454</v>
      </c>
      <c r="Z474" s="20">
        <v>11</v>
      </c>
      <c r="AA474" s="20">
        <f t="shared" si="166"/>
        <v>4.1886363636363644</v>
      </c>
      <c r="AB474" s="20"/>
    </row>
    <row r="475" spans="1:28" ht="50" customHeight="1" x14ac:dyDescent="0.15">
      <c r="A475" s="23" t="s">
        <v>1695</v>
      </c>
      <c r="B475" s="95"/>
      <c r="C475" s="22" t="s">
        <v>12</v>
      </c>
      <c r="D475" s="109" t="s">
        <v>53</v>
      </c>
      <c r="E475" s="88" t="s">
        <v>1092</v>
      </c>
      <c r="F475" s="77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161"/>
        <v>12</v>
      </c>
      <c r="N475" s="20"/>
      <c r="O475" s="119">
        <v>1</v>
      </c>
      <c r="P475" s="21">
        <f>SUMIFS(VENTAS[Cantidad],VENTAS[Code],INVENTARIO[[#This Row],[Code]])</f>
        <v>0</v>
      </c>
      <c r="Q475" s="21">
        <f>INVENTARIO[[#This Row],[Entradas]]-INVENTARIO[[#This Row],[Salidas]]</f>
        <v>1</v>
      </c>
      <c r="R475" s="20">
        <v>75</v>
      </c>
      <c r="S475" s="20">
        <v>17.600000000000001</v>
      </c>
      <c r="T475" s="20">
        <f t="shared" si="162"/>
        <v>4.2613636363636358</v>
      </c>
      <c r="U475" s="21">
        <v>150</v>
      </c>
      <c r="V475" s="20">
        <v>17</v>
      </c>
      <c r="W475" s="20">
        <f t="shared" si="163"/>
        <v>2.5499999999999998</v>
      </c>
      <c r="X475" s="20">
        <f t="shared" si="164"/>
        <v>6.8113636363636356</v>
      </c>
      <c r="Y475" s="20">
        <f t="shared" si="165"/>
        <v>8.942045454545454</v>
      </c>
      <c r="Z475" s="20">
        <v>12</v>
      </c>
      <c r="AA475" s="20">
        <f t="shared" si="166"/>
        <v>5.1886363636363644</v>
      </c>
      <c r="AB475" s="20" t="s">
        <v>1310</v>
      </c>
    </row>
    <row r="476" spans="1:28" ht="50" customHeight="1" x14ac:dyDescent="0.15">
      <c r="A476" s="23" t="s">
        <v>1163</v>
      </c>
      <c r="B476" s="95"/>
      <c r="C476" s="22" t="s">
        <v>12</v>
      </c>
      <c r="D476" s="109" t="s">
        <v>53</v>
      </c>
      <c r="E476" s="83" t="s">
        <v>1092</v>
      </c>
      <c r="F476" s="77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161"/>
        <v>12</v>
      </c>
      <c r="N476" s="20"/>
      <c r="O476" s="117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2"/>
        <v>4.2613636363636358</v>
      </c>
      <c r="U476" s="21">
        <v>150</v>
      </c>
      <c r="V476" s="20">
        <v>17</v>
      </c>
      <c r="W476" s="20">
        <f t="shared" si="163"/>
        <v>2.5499999999999998</v>
      </c>
      <c r="X476" s="20">
        <f t="shared" si="164"/>
        <v>6.8113636363636356</v>
      </c>
      <c r="Y476" s="20">
        <f t="shared" si="165"/>
        <v>8.942045454545454</v>
      </c>
      <c r="Z476" s="20">
        <v>12</v>
      </c>
      <c r="AA476" s="20">
        <f t="shared" si="166"/>
        <v>5.1886363636363644</v>
      </c>
      <c r="AB476" s="20"/>
    </row>
    <row r="477" spans="1:28" ht="50" customHeight="1" x14ac:dyDescent="0.15">
      <c r="A477" s="23" t="s">
        <v>1696</v>
      </c>
      <c r="B477" s="95"/>
      <c r="C477" s="22" t="s">
        <v>12</v>
      </c>
      <c r="D477" s="109" t="s">
        <v>51</v>
      </c>
      <c r="E477" s="88" t="s">
        <v>1093</v>
      </c>
      <c r="F477" s="77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161"/>
        <v>22</v>
      </c>
      <c r="N477" s="20"/>
      <c r="O477" s="119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2"/>
        <v>11.022727272727272</v>
      </c>
      <c r="U477" s="21">
        <v>265</v>
      </c>
      <c r="V477" s="20">
        <v>17</v>
      </c>
      <c r="W477" s="20">
        <f t="shared" si="163"/>
        <v>4.5049999999999999</v>
      </c>
      <c r="X477" s="20">
        <f t="shared" si="164"/>
        <v>15.527727272727272</v>
      </c>
      <c r="Y477" s="20">
        <f t="shared" si="165"/>
        <v>21.039090909090906</v>
      </c>
      <c r="Z477" s="20">
        <f t="shared" ref="Z477:Z489" si="167">ROUNDUP(Y477,0)</f>
        <v>22</v>
      </c>
      <c r="AA477" s="20">
        <f t="shared" si="166"/>
        <v>6.4722727272727285</v>
      </c>
      <c r="AB477" s="20" t="s">
        <v>1098</v>
      </c>
    </row>
    <row r="478" spans="1:28" ht="50" customHeight="1" x14ac:dyDescent="0.15">
      <c r="A478" s="23" t="s">
        <v>1165</v>
      </c>
      <c r="B478" s="95"/>
      <c r="C478" s="22" t="s">
        <v>12</v>
      </c>
      <c r="D478" s="109" t="s">
        <v>51</v>
      </c>
      <c r="E478" s="83" t="s">
        <v>1093</v>
      </c>
      <c r="F478" s="77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161"/>
        <v>22</v>
      </c>
      <c r="N478" s="20"/>
      <c r="O478" s="117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2"/>
        <v>11.022727272727272</v>
      </c>
      <c r="U478" s="21">
        <v>265</v>
      </c>
      <c r="V478" s="20">
        <v>17</v>
      </c>
      <c r="W478" s="20">
        <f t="shared" si="163"/>
        <v>4.5049999999999999</v>
      </c>
      <c r="X478" s="20">
        <f t="shared" si="164"/>
        <v>15.527727272727272</v>
      </c>
      <c r="Y478" s="20">
        <f t="shared" si="165"/>
        <v>21.039090909090906</v>
      </c>
      <c r="Z478" s="20">
        <f t="shared" si="167"/>
        <v>22</v>
      </c>
      <c r="AA478" s="20">
        <f t="shared" si="166"/>
        <v>6.4722727272727285</v>
      </c>
      <c r="AB478" s="20" t="s">
        <v>1098</v>
      </c>
    </row>
    <row r="479" spans="1:28" ht="50" customHeight="1" x14ac:dyDescent="0.15">
      <c r="A479" s="23" t="s">
        <v>1697</v>
      </c>
      <c r="B479" s="95"/>
      <c r="C479" s="22" t="s">
        <v>12</v>
      </c>
      <c r="D479" s="109" t="s">
        <v>51</v>
      </c>
      <c r="E479" s="88" t="s">
        <v>1093</v>
      </c>
      <c r="F479" s="77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161"/>
        <v>22</v>
      </c>
      <c r="N479" s="20"/>
      <c r="O479" s="119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2"/>
        <v>11.022727272727272</v>
      </c>
      <c r="U479" s="21">
        <v>265</v>
      </c>
      <c r="V479" s="20">
        <v>17</v>
      </c>
      <c r="W479" s="20">
        <f t="shared" si="163"/>
        <v>4.5049999999999999</v>
      </c>
      <c r="X479" s="20">
        <f t="shared" si="164"/>
        <v>15.527727272727272</v>
      </c>
      <c r="Y479" s="20">
        <f t="shared" si="165"/>
        <v>21.039090909090906</v>
      </c>
      <c r="Z479" s="20">
        <f t="shared" si="167"/>
        <v>22</v>
      </c>
      <c r="AA479" s="20">
        <f t="shared" si="166"/>
        <v>6.4722727272727285</v>
      </c>
      <c r="AB479" s="20" t="s">
        <v>1098</v>
      </c>
    </row>
    <row r="480" spans="1:28" ht="50" customHeight="1" x14ac:dyDescent="0.15">
      <c r="A480" s="23" t="s">
        <v>1698</v>
      </c>
      <c r="B480" s="95"/>
      <c r="C480" s="22" t="s">
        <v>12</v>
      </c>
      <c r="D480" s="109" t="s">
        <v>53</v>
      </c>
      <c r="E480" s="83" t="s">
        <v>1097</v>
      </c>
      <c r="F480" s="77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161"/>
        <v>12</v>
      </c>
      <c r="N480" s="20"/>
      <c r="O480" s="117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2"/>
        <v>4.8295454545454541</v>
      </c>
      <c r="U480" s="21">
        <v>165</v>
      </c>
      <c r="V480" s="20">
        <v>17</v>
      </c>
      <c r="W480" s="20">
        <f t="shared" si="163"/>
        <v>2.8050000000000002</v>
      </c>
      <c r="X480" s="20">
        <f t="shared" si="164"/>
        <v>7.6345454545454547</v>
      </c>
      <c r="Y480" s="20">
        <f t="shared" si="165"/>
        <v>10.049318181818181</v>
      </c>
      <c r="Z480" s="20">
        <v>12</v>
      </c>
      <c r="AA480" s="20">
        <f t="shared" si="166"/>
        <v>4.3654545454545453</v>
      </c>
      <c r="AB480" s="20" t="s">
        <v>1098</v>
      </c>
    </row>
    <row r="481" spans="1:28" ht="50" customHeight="1" x14ac:dyDescent="0.15">
      <c r="A481" s="23" t="s">
        <v>1699</v>
      </c>
      <c r="B481" s="95"/>
      <c r="C481" s="22" t="s">
        <v>12</v>
      </c>
      <c r="D481" s="109" t="s">
        <v>53</v>
      </c>
      <c r="E481" s="88" t="s">
        <v>1097</v>
      </c>
      <c r="F481" s="77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161"/>
        <v>12</v>
      </c>
      <c r="N481" s="20"/>
      <c r="O481" s="119">
        <v>1</v>
      </c>
      <c r="P481" s="21">
        <f>SUMIFS(VENTAS[Cantidad],VENTAS[Code],INVENTARIO[[#This Row],[Code]])</f>
        <v>0</v>
      </c>
      <c r="Q481" s="21">
        <f>INVENTARIO[[#This Row],[Entradas]]-INVENTARIO[[#This Row],[Salidas]]</f>
        <v>1</v>
      </c>
      <c r="R481" s="20">
        <v>85</v>
      </c>
      <c r="S481" s="20">
        <v>17.600000000000001</v>
      </c>
      <c r="T481" s="20">
        <f t="shared" si="162"/>
        <v>4.8295454545454541</v>
      </c>
      <c r="U481" s="21">
        <v>150</v>
      </c>
      <c r="V481" s="20">
        <v>17</v>
      </c>
      <c r="W481" s="20">
        <f t="shared" si="163"/>
        <v>2.5499999999999998</v>
      </c>
      <c r="X481" s="20">
        <f t="shared" si="164"/>
        <v>7.379545454545454</v>
      </c>
      <c r="Y481" s="20">
        <f t="shared" si="165"/>
        <v>9.7943181818181806</v>
      </c>
      <c r="Z481" s="20">
        <v>12</v>
      </c>
      <c r="AA481" s="20">
        <f t="shared" si="166"/>
        <v>4.620454545454546</v>
      </c>
      <c r="AB481" s="20" t="s">
        <v>1310</v>
      </c>
    </row>
    <row r="482" spans="1:28" ht="50" customHeight="1" x14ac:dyDescent="0.15">
      <c r="A482" s="23" t="s">
        <v>1700</v>
      </c>
      <c r="B482" s="95"/>
      <c r="C482" s="22" t="s">
        <v>12</v>
      </c>
      <c r="D482" s="109" t="s">
        <v>53</v>
      </c>
      <c r="E482" s="83" t="s">
        <v>1097</v>
      </c>
      <c r="F482" s="77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161"/>
        <v>12</v>
      </c>
      <c r="N482" s="20"/>
      <c r="O482" s="117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85</v>
      </c>
      <c r="S482" s="20">
        <v>17.600000000000001</v>
      </c>
      <c r="T482" s="20">
        <f t="shared" si="162"/>
        <v>4.8295454545454541</v>
      </c>
      <c r="U482" s="21">
        <v>150</v>
      </c>
      <c r="V482" s="20">
        <v>17</v>
      </c>
      <c r="W482" s="20">
        <f t="shared" si="163"/>
        <v>2.5499999999999998</v>
      </c>
      <c r="X482" s="20">
        <f t="shared" si="164"/>
        <v>7.379545454545454</v>
      </c>
      <c r="Y482" s="20">
        <f t="shared" si="165"/>
        <v>9.7943181818181806</v>
      </c>
      <c r="Z482" s="20">
        <v>12</v>
      </c>
      <c r="AA482" s="20">
        <f t="shared" si="166"/>
        <v>4.620454545454546</v>
      </c>
      <c r="AB482" s="20"/>
    </row>
    <row r="483" spans="1:28" ht="50" customHeight="1" x14ac:dyDescent="0.15">
      <c r="A483" s="23" t="s">
        <v>1167</v>
      </c>
      <c r="B483" s="95"/>
      <c r="C483" s="22" t="s">
        <v>12</v>
      </c>
      <c r="D483" s="109" t="s">
        <v>51</v>
      </c>
      <c r="E483" s="88" t="s">
        <v>1094</v>
      </c>
      <c r="F483" s="77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161"/>
        <v>25</v>
      </c>
      <c r="N483" s="20"/>
      <c r="O483" s="119">
        <v>1</v>
      </c>
      <c r="P483" s="21">
        <f>SUMIFS(VENTAS[Cantidad],VENTAS[Code],INVENTARIO[[#This Row],[Code]])</f>
        <v>1</v>
      </c>
      <c r="Q483" s="21">
        <f>INVENTARIO[[#This Row],[Entradas]]-INVENTARIO[[#This Row],[Salidas]]</f>
        <v>0</v>
      </c>
      <c r="R483" s="20">
        <v>162</v>
      </c>
      <c r="S483" s="20">
        <v>17.600000000000001</v>
      </c>
      <c r="T483" s="20">
        <f t="shared" si="162"/>
        <v>9.2045454545454533</v>
      </c>
      <c r="U483" s="21">
        <v>300</v>
      </c>
      <c r="V483" s="20">
        <v>17</v>
      </c>
      <c r="W483" s="20">
        <f t="shared" si="163"/>
        <v>5.0999999999999996</v>
      </c>
      <c r="X483" s="20">
        <f t="shared" si="164"/>
        <v>14.304545454545453</v>
      </c>
      <c r="Y483" s="20">
        <f t="shared" si="165"/>
        <v>18.906818181818181</v>
      </c>
      <c r="Z483" s="20">
        <v>25</v>
      </c>
      <c r="AA483" s="20">
        <f t="shared" si="166"/>
        <v>10.695454545454547</v>
      </c>
      <c r="AB483" s="20" t="s">
        <v>1098</v>
      </c>
    </row>
    <row r="484" spans="1:28" ht="50" customHeight="1" x14ac:dyDescent="0.15">
      <c r="A484" s="23" t="s">
        <v>1701</v>
      </c>
      <c r="B484" s="95"/>
      <c r="C484" s="22" t="s">
        <v>12</v>
      </c>
      <c r="D484" s="109" t="s">
        <v>53</v>
      </c>
      <c r="E484" s="83" t="s">
        <v>1102</v>
      </c>
      <c r="F484" s="77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161"/>
        <v>14</v>
      </c>
      <c r="N484" s="20"/>
      <c r="O484" s="117">
        <v>2</v>
      </c>
      <c r="P484" s="21">
        <f>SUMIFS(VENTAS[Cantidad],VENTAS[Code],INVENTARIO[[#This Row],[Code]])</f>
        <v>0</v>
      </c>
      <c r="Q484" s="21">
        <f>INVENTARIO[[#This Row],[Entradas]]-INVENTARIO[[#This Row],[Salidas]]</f>
        <v>2</v>
      </c>
      <c r="R484" s="20">
        <v>99</v>
      </c>
      <c r="S484" s="20">
        <v>17.600000000000001</v>
      </c>
      <c r="T484" s="20">
        <f t="shared" si="162"/>
        <v>5.6249999999999991</v>
      </c>
      <c r="U484" s="21">
        <v>215</v>
      </c>
      <c r="V484" s="20">
        <v>17</v>
      </c>
      <c r="W484" s="20">
        <f t="shared" si="163"/>
        <v>3.6549999999999998</v>
      </c>
      <c r="X484" s="20">
        <f t="shared" si="164"/>
        <v>9.2799999999999994</v>
      </c>
      <c r="Y484" s="20">
        <f t="shared" si="165"/>
        <v>12.092499999999998</v>
      </c>
      <c r="Z484" s="20">
        <v>14</v>
      </c>
      <c r="AA484" s="20">
        <f t="shared" si="166"/>
        <v>4.7200000000000006</v>
      </c>
      <c r="AB484" s="20" t="s">
        <v>1098</v>
      </c>
    </row>
    <row r="485" spans="1:28" ht="50" customHeight="1" x14ac:dyDescent="0.15">
      <c r="A485" s="23" t="s">
        <v>1702</v>
      </c>
      <c r="B485" s="95"/>
      <c r="C485" s="22" t="s">
        <v>12</v>
      </c>
      <c r="D485" s="109" t="s">
        <v>53</v>
      </c>
      <c r="E485" s="88" t="s">
        <v>1102</v>
      </c>
      <c r="F485" s="77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161"/>
        <v>14</v>
      </c>
      <c r="N485" s="20"/>
      <c r="O485" s="119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2"/>
        <v>5.6249999999999991</v>
      </c>
      <c r="U485" s="21">
        <v>215</v>
      </c>
      <c r="V485" s="20">
        <v>17</v>
      </c>
      <c r="W485" s="20">
        <f t="shared" si="163"/>
        <v>3.6549999999999998</v>
      </c>
      <c r="X485" s="20">
        <f t="shared" si="164"/>
        <v>9.2799999999999994</v>
      </c>
      <c r="Y485" s="20">
        <f t="shared" si="165"/>
        <v>12.092499999999998</v>
      </c>
      <c r="Z485" s="20">
        <v>14</v>
      </c>
      <c r="AA485" s="20">
        <f t="shared" si="166"/>
        <v>4.7200000000000006</v>
      </c>
      <c r="AB485" s="20" t="s">
        <v>1098</v>
      </c>
    </row>
    <row r="486" spans="1:28" ht="50" customHeight="1" x14ac:dyDescent="0.15">
      <c r="A486" s="23" t="s">
        <v>1703</v>
      </c>
      <c r="B486" s="95"/>
      <c r="C486" s="22" t="s">
        <v>12</v>
      </c>
      <c r="D486" s="109" t="s">
        <v>53</v>
      </c>
      <c r="E486" s="83" t="s">
        <v>1102</v>
      </c>
      <c r="F486" s="77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161"/>
        <v>14</v>
      </c>
      <c r="N486" s="20"/>
      <c r="O486" s="117">
        <v>1</v>
      </c>
      <c r="P486" s="21">
        <f>SUMIFS(VENTAS[Cantidad],VENTAS[Code],INVENTARIO[[#This Row],[Code]])</f>
        <v>0</v>
      </c>
      <c r="Q486" s="21">
        <f>INVENTARIO[[#This Row],[Entradas]]-INVENTARIO[[#This Row],[Salidas]]</f>
        <v>1</v>
      </c>
      <c r="R486" s="20">
        <v>99</v>
      </c>
      <c r="S486" s="20">
        <v>17.600000000000001</v>
      </c>
      <c r="T486" s="20">
        <f t="shared" si="162"/>
        <v>5.6249999999999991</v>
      </c>
      <c r="U486" s="21">
        <v>215</v>
      </c>
      <c r="V486" s="20">
        <v>17</v>
      </c>
      <c r="W486" s="20">
        <f t="shared" si="163"/>
        <v>3.6549999999999998</v>
      </c>
      <c r="X486" s="20">
        <f t="shared" si="164"/>
        <v>9.2799999999999994</v>
      </c>
      <c r="Y486" s="20">
        <f t="shared" si="165"/>
        <v>12.092499999999998</v>
      </c>
      <c r="Z486" s="20">
        <v>14</v>
      </c>
      <c r="AA486" s="20">
        <f t="shared" si="166"/>
        <v>4.7200000000000006</v>
      </c>
      <c r="AB486" s="20" t="s">
        <v>1098</v>
      </c>
    </row>
    <row r="487" spans="1:28" ht="50" customHeight="1" x14ac:dyDescent="0.15">
      <c r="A487" s="23" t="s">
        <v>1704</v>
      </c>
      <c r="B487" s="95"/>
      <c r="C487" s="22" t="s">
        <v>12</v>
      </c>
      <c r="D487" s="109" t="s">
        <v>51</v>
      </c>
      <c r="E487" s="88" t="s">
        <v>1103</v>
      </c>
      <c r="F487" s="77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161"/>
        <v>24</v>
      </c>
      <c r="N487" s="20"/>
      <c r="O487" s="119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2"/>
        <v>10.227272727272727</v>
      </c>
      <c r="U487" s="21">
        <v>300</v>
      </c>
      <c r="V487" s="20">
        <v>17</v>
      </c>
      <c r="W487" s="20">
        <f t="shared" si="163"/>
        <v>5.0999999999999996</v>
      </c>
      <c r="X487" s="20">
        <f t="shared" si="164"/>
        <v>15.327272727272726</v>
      </c>
      <c r="Y487" s="20">
        <f t="shared" si="165"/>
        <v>20.440909090909088</v>
      </c>
      <c r="Z487" s="20">
        <v>24</v>
      </c>
      <c r="AA487" s="20">
        <f t="shared" si="166"/>
        <v>8.6727272727272737</v>
      </c>
      <c r="AB487" s="20" t="s">
        <v>1098</v>
      </c>
    </row>
    <row r="488" spans="1:28" ht="50" customHeight="1" x14ac:dyDescent="0.15">
      <c r="A488" s="23" t="s">
        <v>1705</v>
      </c>
      <c r="B488" s="95"/>
      <c r="C488" s="22" t="s">
        <v>12</v>
      </c>
      <c r="D488" s="109" t="s">
        <v>51</v>
      </c>
      <c r="E488" s="83" t="s">
        <v>1103</v>
      </c>
      <c r="F488" s="77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161"/>
        <v>24</v>
      </c>
      <c r="N488" s="20"/>
      <c r="O488" s="117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2"/>
        <v>10.227272727272727</v>
      </c>
      <c r="U488" s="21">
        <v>300</v>
      </c>
      <c r="V488" s="20">
        <v>17</v>
      </c>
      <c r="W488" s="20">
        <f t="shared" si="163"/>
        <v>5.0999999999999996</v>
      </c>
      <c r="X488" s="20">
        <f t="shared" si="164"/>
        <v>15.327272727272726</v>
      </c>
      <c r="Y488" s="20">
        <f t="shared" si="165"/>
        <v>20.440909090909088</v>
      </c>
      <c r="Z488" s="20">
        <v>24</v>
      </c>
      <c r="AA488" s="20">
        <f t="shared" si="166"/>
        <v>8.6727272727272737</v>
      </c>
      <c r="AB488" s="20" t="s">
        <v>1098</v>
      </c>
    </row>
    <row r="489" spans="1:28" ht="50" customHeight="1" x14ac:dyDescent="0.15">
      <c r="A489" s="23" t="s">
        <v>1706</v>
      </c>
      <c r="B489" s="95"/>
      <c r="C489" s="22" t="s">
        <v>12</v>
      </c>
      <c r="D489" s="109" t="s">
        <v>417</v>
      </c>
      <c r="E489" s="88" t="s">
        <v>1000</v>
      </c>
      <c r="F489" s="77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161"/>
        <v>20</v>
      </c>
      <c r="N489" s="20"/>
      <c r="O489" s="119">
        <v>2</v>
      </c>
      <c r="P489" s="21">
        <f>SUMIFS(VENTAS[Cantidad],VENTAS[Code],INVENTARIO[[#This Row],[Code]])</f>
        <v>1</v>
      </c>
      <c r="Q489" s="21">
        <f>INVENTARIO[[#This Row],[Entradas]]-INVENTARIO[[#This Row],[Salidas]]</f>
        <v>1</v>
      </c>
      <c r="R489" s="20">
        <v>168</v>
      </c>
      <c r="S489" s="20">
        <v>17.600000000000001</v>
      </c>
      <c r="T489" s="20">
        <f t="shared" si="162"/>
        <v>9.545454545454545</v>
      </c>
      <c r="U489" s="21">
        <v>300</v>
      </c>
      <c r="V489" s="20">
        <v>17</v>
      </c>
      <c r="W489" s="20">
        <f t="shared" si="163"/>
        <v>5.0999999999999996</v>
      </c>
      <c r="X489" s="20">
        <f t="shared" si="164"/>
        <v>14.645454545454545</v>
      </c>
      <c r="Y489" s="20">
        <f t="shared" si="165"/>
        <v>19.418181818181814</v>
      </c>
      <c r="Z489" s="20">
        <f t="shared" si="167"/>
        <v>20</v>
      </c>
      <c r="AA489" s="20">
        <f t="shared" si="166"/>
        <v>5.3545454545454554</v>
      </c>
      <c r="AB489" s="20" t="s">
        <v>1098</v>
      </c>
    </row>
    <row r="490" spans="1:28" ht="50" customHeight="1" x14ac:dyDescent="0.15">
      <c r="A490" s="23" t="s">
        <v>1707</v>
      </c>
      <c r="B490" s="95"/>
      <c r="C490" s="22" t="s">
        <v>12</v>
      </c>
      <c r="D490" s="109" t="s">
        <v>51</v>
      </c>
      <c r="E490" s="83" t="s">
        <v>1104</v>
      </c>
      <c r="F490" s="77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161"/>
        <v>35</v>
      </c>
      <c r="N490" s="20"/>
      <c r="O490" s="117">
        <v>1</v>
      </c>
      <c r="P490" s="21">
        <f>SUMIFS(VENTAS[Cantidad],VENTAS[Code],INVENTARIO[[#This Row],[Code]])</f>
        <v>0</v>
      </c>
      <c r="Q490" s="21">
        <f>INVENTARIO[[#This Row],[Entradas]]-INVENTARIO[[#This Row],[Salidas]]</f>
        <v>1</v>
      </c>
      <c r="R490" s="20">
        <v>272</v>
      </c>
      <c r="S490" s="20">
        <v>17.600000000000001</v>
      </c>
      <c r="T490" s="20">
        <f t="shared" si="162"/>
        <v>15.454545454545453</v>
      </c>
      <c r="U490" s="21">
        <v>530</v>
      </c>
      <c r="V490" s="20">
        <v>17.5</v>
      </c>
      <c r="W490" s="20">
        <f t="shared" si="163"/>
        <v>9.2750000000000004</v>
      </c>
      <c r="X490" s="20">
        <f t="shared" si="164"/>
        <v>24.729545454545452</v>
      </c>
      <c r="Y490" s="20">
        <f t="shared" si="165"/>
        <v>32.456818181818178</v>
      </c>
      <c r="Z490" s="20">
        <v>35</v>
      </c>
      <c r="AA490" s="20">
        <f t="shared" si="166"/>
        <v>10.270454545454546</v>
      </c>
      <c r="AB490" s="20" t="s">
        <v>1310</v>
      </c>
    </row>
    <row r="491" spans="1:28" ht="50" customHeight="1" x14ac:dyDescent="0.15">
      <c r="A491" s="23" t="s">
        <v>1708</v>
      </c>
      <c r="B491" s="95"/>
      <c r="C491" s="22" t="s">
        <v>12</v>
      </c>
      <c r="D491" s="109" t="s">
        <v>51</v>
      </c>
      <c r="E491" s="88" t="s">
        <v>1104</v>
      </c>
      <c r="F491" s="77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161"/>
        <v>35</v>
      </c>
      <c r="N491" s="20"/>
      <c r="O491" s="119">
        <v>1</v>
      </c>
      <c r="P491" s="21">
        <f>SUMIFS(VENTAS[Cantidad],VENTAS[Code],INVENTARIO[[#This Row],[Code]])</f>
        <v>0</v>
      </c>
      <c r="Q491" s="21">
        <f>INVENTARIO[[#This Row],[Entradas]]-INVENTARIO[[#This Row],[Salidas]]</f>
        <v>1</v>
      </c>
      <c r="R491" s="20">
        <v>272</v>
      </c>
      <c r="S491" s="20">
        <v>17.600000000000001</v>
      </c>
      <c r="T491" s="20">
        <f t="shared" si="162"/>
        <v>15.454545454545453</v>
      </c>
      <c r="U491" s="21">
        <v>500</v>
      </c>
      <c r="V491" s="20">
        <v>17.5</v>
      </c>
      <c r="W491" s="20">
        <f t="shared" si="163"/>
        <v>8.75</v>
      </c>
      <c r="X491" s="20">
        <f t="shared" si="164"/>
        <v>24.204545454545453</v>
      </c>
      <c r="Y491" s="20">
        <f t="shared" si="165"/>
        <v>31.93181818181818</v>
      </c>
      <c r="Z491" s="20">
        <v>35</v>
      </c>
      <c r="AA491" s="20">
        <f t="shared" si="166"/>
        <v>10.795454545454547</v>
      </c>
      <c r="AB491" s="20" t="s">
        <v>1310</v>
      </c>
    </row>
    <row r="492" spans="1:28" ht="50" customHeight="1" x14ac:dyDescent="0.15">
      <c r="A492" s="23" t="s">
        <v>1709</v>
      </c>
      <c r="B492" s="95"/>
      <c r="C492" s="22" t="s">
        <v>12</v>
      </c>
      <c r="D492" s="109" t="s">
        <v>51</v>
      </c>
      <c r="E492" s="83" t="s">
        <v>1104</v>
      </c>
      <c r="F492" s="77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161"/>
        <v>35</v>
      </c>
      <c r="N492" s="20"/>
      <c r="O492" s="117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2"/>
        <v>15.454545454545453</v>
      </c>
      <c r="U492" s="21">
        <v>385</v>
      </c>
      <c r="V492" s="20">
        <v>17.5</v>
      </c>
      <c r="W492" s="20">
        <f t="shared" si="163"/>
        <v>6.7374999999999998</v>
      </c>
      <c r="X492" s="20">
        <f t="shared" si="164"/>
        <v>22.192045454545454</v>
      </c>
      <c r="Y492" s="20">
        <f t="shared" si="165"/>
        <v>29.919318181818181</v>
      </c>
      <c r="Z492" s="20">
        <v>35</v>
      </c>
      <c r="AA492" s="20">
        <f t="shared" si="166"/>
        <v>12.807954545454546</v>
      </c>
      <c r="AB492" s="20" t="s">
        <v>1098</v>
      </c>
    </row>
    <row r="493" spans="1:28" ht="50" customHeight="1" x14ac:dyDescent="0.15">
      <c r="A493" s="23" t="s">
        <v>1710</v>
      </c>
      <c r="B493" s="95"/>
      <c r="C493" s="22" t="s">
        <v>12</v>
      </c>
      <c r="D493" s="109" t="s">
        <v>255</v>
      </c>
      <c r="E493" s="88" t="s">
        <v>1008</v>
      </c>
      <c r="F493" s="77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161"/>
        <v>16</v>
      </c>
      <c r="N493" s="20"/>
      <c r="O493" s="119">
        <v>1</v>
      </c>
      <c r="P493" s="21">
        <f>SUMIFS(VENTAS[Cantidad],VENTAS[Code],INVENTARIO[[#This Row],[Code]])</f>
        <v>0</v>
      </c>
      <c r="Q493" s="21">
        <f>INVENTARIO[[#This Row],[Entradas]]-INVENTARIO[[#This Row],[Salidas]]</f>
        <v>1</v>
      </c>
      <c r="R493" s="20">
        <v>97</v>
      </c>
      <c r="S493" s="20">
        <v>17.600000000000001</v>
      </c>
      <c r="T493" s="20">
        <f t="shared" si="162"/>
        <v>5.5113636363636358</v>
      </c>
      <c r="U493" s="21">
        <v>125</v>
      </c>
      <c r="V493" s="20">
        <v>17.5</v>
      </c>
      <c r="W493" s="20">
        <f t="shared" si="163"/>
        <v>2.1875</v>
      </c>
      <c r="X493" s="20">
        <f t="shared" si="164"/>
        <v>7.6988636363636358</v>
      </c>
      <c r="Y493" s="20">
        <f t="shared" si="165"/>
        <v>10.454545454545453</v>
      </c>
      <c r="Z493" s="20">
        <v>16</v>
      </c>
      <c r="AA493" s="20">
        <f t="shared" si="166"/>
        <v>8.3011363636363633</v>
      </c>
      <c r="AB493" s="20" t="s">
        <v>1310</v>
      </c>
    </row>
    <row r="494" spans="1:28" ht="50" customHeight="1" x14ac:dyDescent="0.15">
      <c r="A494" s="23" t="s">
        <v>1173</v>
      </c>
      <c r="B494" s="95"/>
      <c r="C494" s="22" t="s">
        <v>12</v>
      </c>
      <c r="D494" s="109" t="s">
        <v>53</v>
      </c>
      <c r="E494" s="83" t="s">
        <v>1105</v>
      </c>
      <c r="F494" s="77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161"/>
        <v>12</v>
      </c>
      <c r="N494" s="20"/>
      <c r="O494" s="117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2"/>
        <v>5.0568181818181817</v>
      </c>
      <c r="U494" s="21">
        <v>120</v>
      </c>
      <c r="V494" s="20">
        <v>17.5</v>
      </c>
      <c r="W494" s="20">
        <f t="shared" si="163"/>
        <v>2.1</v>
      </c>
      <c r="X494" s="20">
        <f t="shared" si="164"/>
        <v>7.1568181818181813</v>
      </c>
      <c r="Y494" s="20">
        <f t="shared" si="165"/>
        <v>9.685227272727273</v>
      </c>
      <c r="Z494" s="20">
        <v>12</v>
      </c>
      <c r="AA494" s="20">
        <f t="shared" si="166"/>
        <v>4.8431818181818187</v>
      </c>
      <c r="AB494" s="20" t="s">
        <v>1098</v>
      </c>
    </row>
    <row r="495" spans="1:28" ht="50" customHeight="1" x14ac:dyDescent="0.15">
      <c r="A495" s="23" t="s">
        <v>1711</v>
      </c>
      <c r="B495" s="95"/>
      <c r="C495" s="22" t="s">
        <v>12</v>
      </c>
      <c r="D495" s="109" t="s">
        <v>53</v>
      </c>
      <c r="E495" s="88" t="s">
        <v>1105</v>
      </c>
      <c r="F495" s="77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161"/>
        <v>12</v>
      </c>
      <c r="N495" s="20"/>
      <c r="O495" s="119">
        <v>2</v>
      </c>
      <c r="P495" s="21">
        <f>SUMIFS(VENTAS[Cantidad],VENTAS[Code],INVENTARIO[[#This Row],[Code]])</f>
        <v>0</v>
      </c>
      <c r="Q495" s="21">
        <f>INVENTARIO[[#This Row],[Entradas]]-INVENTARIO[[#This Row],[Salidas]]</f>
        <v>2</v>
      </c>
      <c r="R495" s="20">
        <v>89</v>
      </c>
      <c r="S495" s="20">
        <v>17.600000000000001</v>
      </c>
      <c r="T495" s="20">
        <f t="shared" si="162"/>
        <v>5.0568181818181817</v>
      </c>
      <c r="U495" s="21">
        <v>120</v>
      </c>
      <c r="V495" s="20">
        <v>17.5</v>
      </c>
      <c r="W495" s="20">
        <f t="shared" si="163"/>
        <v>2.1</v>
      </c>
      <c r="X495" s="20">
        <f t="shared" si="164"/>
        <v>7.1568181818181813</v>
      </c>
      <c r="Y495" s="20">
        <f t="shared" si="165"/>
        <v>9.685227272727273</v>
      </c>
      <c r="Z495" s="20">
        <v>12</v>
      </c>
      <c r="AA495" s="20">
        <f t="shared" si="166"/>
        <v>4.8431818181818187</v>
      </c>
      <c r="AB495" s="20" t="s">
        <v>1310</v>
      </c>
    </row>
    <row r="496" spans="1:28" ht="50" customHeight="1" x14ac:dyDescent="0.15">
      <c r="A496" s="23" t="s">
        <v>1712</v>
      </c>
      <c r="B496" s="95"/>
      <c r="C496" s="22" t="s">
        <v>12</v>
      </c>
      <c r="D496" s="109" t="s">
        <v>53</v>
      </c>
      <c r="E496" s="83" t="s">
        <v>1105</v>
      </c>
      <c r="F496" s="77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68">Z496</f>
        <v>12</v>
      </c>
      <c r="N496" s="20"/>
      <c r="O496" s="117">
        <v>1</v>
      </c>
      <c r="P496" s="21">
        <f>SUMIFS(VENTAS[Cantidad],VENTAS[Code],INVENTARIO[[#This Row],[Code]])</f>
        <v>0</v>
      </c>
      <c r="Q496" s="21">
        <f>INVENTARIO[[#This Row],[Entradas]]-INVENTARIO[[#This Row],[Salidas]]</f>
        <v>1</v>
      </c>
      <c r="R496" s="20">
        <v>89</v>
      </c>
      <c r="S496" s="20">
        <v>17.600000000000001</v>
      </c>
      <c r="T496" s="20">
        <f t="shared" ref="T496:T513" si="169">R496/S496</f>
        <v>5.0568181818181817</v>
      </c>
      <c r="U496" s="21">
        <v>120</v>
      </c>
      <c r="V496" s="20">
        <v>17.5</v>
      </c>
      <c r="W496" s="20">
        <f t="shared" ref="W496:W513" si="170">U496*V496/1000</f>
        <v>2.1</v>
      </c>
      <c r="X496" s="20">
        <f t="shared" ref="X496:X513" si="171">T496+W496</f>
        <v>7.1568181818181813</v>
      </c>
      <c r="Y496" s="20">
        <f t="shared" ref="Y496:Y513" si="172">T496*1.5+W496</f>
        <v>9.685227272727273</v>
      </c>
      <c r="Z496" s="20">
        <v>12</v>
      </c>
      <c r="AA496" s="20">
        <f t="shared" ref="AA496:AA513" si="173">Z496-T496-W496</f>
        <v>4.8431818181818187</v>
      </c>
      <c r="AB496" s="20" t="s">
        <v>1310</v>
      </c>
    </row>
    <row r="497" spans="1:28" ht="50" customHeight="1" x14ac:dyDescent="0.15">
      <c r="A497" s="23" t="s">
        <v>1713</v>
      </c>
      <c r="B497" s="95"/>
      <c r="C497" s="22" t="s">
        <v>12</v>
      </c>
      <c r="D497" s="109" t="s">
        <v>894</v>
      </c>
      <c r="E497" s="88" t="s">
        <v>1106</v>
      </c>
      <c r="F497" s="77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168"/>
        <v>20</v>
      </c>
      <c r="N497" s="20"/>
      <c r="O497" s="119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69"/>
        <v>6.2499999999999991</v>
      </c>
      <c r="U497" s="21">
        <v>106</v>
      </c>
      <c r="V497" s="20">
        <v>17.5</v>
      </c>
      <c r="W497" s="20">
        <f t="shared" si="170"/>
        <v>1.855</v>
      </c>
      <c r="X497" s="20">
        <f t="shared" si="171"/>
        <v>8.1049999999999986</v>
      </c>
      <c r="Y497" s="20">
        <f t="shared" si="172"/>
        <v>11.229999999999999</v>
      </c>
      <c r="Z497" s="20">
        <v>20</v>
      </c>
      <c r="AA497" s="20">
        <f t="shared" si="173"/>
        <v>11.895</v>
      </c>
      <c r="AB497" s="20"/>
    </row>
    <row r="498" spans="1:28" ht="50" customHeight="1" x14ac:dyDescent="0.15">
      <c r="A498" s="23" t="s">
        <v>1177</v>
      </c>
      <c r="B498" s="95"/>
      <c r="C498" s="22" t="s">
        <v>12</v>
      </c>
      <c r="D498" s="109" t="s">
        <v>894</v>
      </c>
      <c r="E498" s="83" t="s">
        <v>1106</v>
      </c>
      <c r="F498" s="77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168"/>
        <v>20</v>
      </c>
      <c r="N498" s="20"/>
      <c r="O498" s="117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69"/>
        <v>6.2499999999999991</v>
      </c>
      <c r="U498" s="21">
        <v>106</v>
      </c>
      <c r="V498" s="20">
        <v>17.5</v>
      </c>
      <c r="W498" s="20">
        <f t="shared" si="170"/>
        <v>1.855</v>
      </c>
      <c r="X498" s="20">
        <f t="shared" si="171"/>
        <v>8.1049999999999986</v>
      </c>
      <c r="Y498" s="20">
        <f t="shared" si="172"/>
        <v>11.229999999999999</v>
      </c>
      <c r="Z498" s="20">
        <v>20</v>
      </c>
      <c r="AA498" s="20">
        <f t="shared" si="173"/>
        <v>11.895</v>
      </c>
      <c r="AB498" s="20"/>
    </row>
    <row r="499" spans="1:28" ht="50" customHeight="1" x14ac:dyDescent="0.15">
      <c r="A499" s="23" t="s">
        <v>1714</v>
      </c>
      <c r="B499" s="95"/>
      <c r="C499" s="22" t="s">
        <v>12</v>
      </c>
      <c r="D499" s="109" t="s">
        <v>894</v>
      </c>
      <c r="E499" s="88" t="s">
        <v>1106</v>
      </c>
      <c r="F499" s="77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168"/>
        <v>20</v>
      </c>
      <c r="N499" s="20"/>
      <c r="O499" s="119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69"/>
        <v>6.2499999999999991</v>
      </c>
      <c r="U499" s="21">
        <v>106</v>
      </c>
      <c r="V499" s="20">
        <v>17.5</v>
      </c>
      <c r="W499" s="20">
        <f t="shared" si="170"/>
        <v>1.855</v>
      </c>
      <c r="X499" s="20">
        <f t="shared" si="171"/>
        <v>8.1049999999999986</v>
      </c>
      <c r="Y499" s="20">
        <f t="shared" si="172"/>
        <v>11.229999999999999</v>
      </c>
      <c r="Z499" s="20">
        <v>20</v>
      </c>
      <c r="AA499" s="20">
        <f t="shared" si="173"/>
        <v>11.895</v>
      </c>
      <c r="AB499" s="20"/>
    </row>
    <row r="500" spans="1:28" ht="50" customHeight="1" x14ac:dyDescent="0.15">
      <c r="A500" s="23" t="s">
        <v>1715</v>
      </c>
      <c r="B500" s="95"/>
      <c r="C500" s="22" t="s">
        <v>12</v>
      </c>
      <c r="D500" s="109" t="s">
        <v>53</v>
      </c>
      <c r="E500" s="83" t="s">
        <v>1108</v>
      </c>
      <c r="F500" s="77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168"/>
        <v>12</v>
      </c>
      <c r="N500" s="20"/>
      <c r="O500" s="117">
        <v>1</v>
      </c>
      <c r="P500" s="21">
        <f>SUMIFS(VENTAS[Cantidad],VENTAS[Code],INVENTARIO[[#This Row],[Code]])</f>
        <v>1</v>
      </c>
      <c r="Q500" s="21">
        <f>INVENTARIO[[#This Row],[Entradas]]-INVENTARIO[[#This Row],[Salidas]]</f>
        <v>0</v>
      </c>
      <c r="R500" s="20">
        <v>82</v>
      </c>
      <c r="S500" s="20">
        <v>17.600000000000001</v>
      </c>
      <c r="T500" s="20">
        <f t="shared" si="169"/>
        <v>4.6590909090909083</v>
      </c>
      <c r="U500" s="21">
        <v>120</v>
      </c>
      <c r="V500" s="20">
        <v>17.5</v>
      </c>
      <c r="W500" s="20">
        <f t="shared" si="170"/>
        <v>2.1</v>
      </c>
      <c r="X500" s="20">
        <f t="shared" si="171"/>
        <v>6.7590909090909079</v>
      </c>
      <c r="Y500" s="20">
        <f t="shared" si="172"/>
        <v>9.088636363636363</v>
      </c>
      <c r="Z500" s="20">
        <v>12</v>
      </c>
      <c r="AA500" s="20">
        <f t="shared" si="173"/>
        <v>5.2409090909090921</v>
      </c>
      <c r="AB500" s="20" t="s">
        <v>1098</v>
      </c>
    </row>
    <row r="501" spans="1:28" ht="50" customHeight="1" x14ac:dyDescent="0.15">
      <c r="A501" s="23" t="s">
        <v>1716</v>
      </c>
      <c r="B501" s="95"/>
      <c r="C501" s="22" t="s">
        <v>12</v>
      </c>
      <c r="D501" s="109" t="s">
        <v>53</v>
      </c>
      <c r="E501" s="88" t="s">
        <v>1108</v>
      </c>
      <c r="F501" s="77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168"/>
        <v>12</v>
      </c>
      <c r="N501" s="20"/>
      <c r="O501" s="119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69"/>
        <v>4.6590909090909083</v>
      </c>
      <c r="U501" s="21">
        <v>120</v>
      </c>
      <c r="V501" s="20">
        <v>17.5</v>
      </c>
      <c r="W501" s="20">
        <f t="shared" si="170"/>
        <v>2.1</v>
      </c>
      <c r="X501" s="20">
        <f t="shared" si="171"/>
        <v>6.7590909090909079</v>
      </c>
      <c r="Y501" s="20">
        <f t="shared" si="172"/>
        <v>9.088636363636363</v>
      </c>
      <c r="Z501" s="20">
        <v>12</v>
      </c>
      <c r="AA501" s="20">
        <f t="shared" si="173"/>
        <v>5.2409090909090921</v>
      </c>
      <c r="AB501" s="20" t="s">
        <v>1098</v>
      </c>
    </row>
    <row r="502" spans="1:28" ht="50" customHeight="1" x14ac:dyDescent="0.15">
      <c r="A502" s="23" t="s">
        <v>1182</v>
      </c>
      <c r="B502" s="95"/>
      <c r="C502" s="22" t="s">
        <v>12</v>
      </c>
      <c r="D502" s="109" t="s">
        <v>53</v>
      </c>
      <c r="E502" s="83" t="s">
        <v>1108</v>
      </c>
      <c r="F502" s="77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168"/>
        <v>12</v>
      </c>
      <c r="N502" s="20"/>
      <c r="O502" s="117">
        <v>1</v>
      </c>
      <c r="P502" s="21">
        <f>SUMIFS(VENTAS[Cantidad],VENTAS[Code],INVENTARIO[[#This Row],[Code]])</f>
        <v>1</v>
      </c>
      <c r="Q502" s="21">
        <f>INVENTARIO[[#This Row],[Entradas]]-INVENTARIO[[#This Row],[Salidas]]</f>
        <v>0</v>
      </c>
      <c r="R502" s="20">
        <v>82</v>
      </c>
      <c r="S502" s="20">
        <v>17.600000000000001</v>
      </c>
      <c r="T502" s="20">
        <f t="shared" si="169"/>
        <v>4.6590909090909083</v>
      </c>
      <c r="U502" s="21">
        <v>120</v>
      </c>
      <c r="V502" s="20">
        <v>17.5</v>
      </c>
      <c r="W502" s="20">
        <f t="shared" si="170"/>
        <v>2.1</v>
      </c>
      <c r="X502" s="20">
        <f t="shared" si="171"/>
        <v>6.7590909090909079</v>
      </c>
      <c r="Y502" s="20">
        <f t="shared" si="172"/>
        <v>9.088636363636363</v>
      </c>
      <c r="Z502" s="20">
        <v>12</v>
      </c>
      <c r="AA502" s="20">
        <f t="shared" si="173"/>
        <v>5.2409090909090921</v>
      </c>
      <c r="AB502" s="20" t="s">
        <v>1098</v>
      </c>
    </row>
    <row r="503" spans="1:28" ht="50" customHeight="1" x14ac:dyDescent="0.15">
      <c r="A503" s="23" t="s">
        <v>1717</v>
      </c>
      <c r="B503" s="95"/>
      <c r="C503" s="22" t="s">
        <v>12</v>
      </c>
      <c r="D503" s="109" t="s">
        <v>53</v>
      </c>
      <c r="E503" s="88" t="s">
        <v>1111</v>
      </c>
      <c r="F503" s="77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168"/>
        <v>12</v>
      </c>
      <c r="N503" s="20"/>
      <c r="O503" s="119">
        <v>2</v>
      </c>
      <c r="P503" s="21">
        <f>SUMIFS(VENTAS[Cantidad],VENTAS[Code],INVENTARIO[[#This Row],[Code]])</f>
        <v>1</v>
      </c>
      <c r="Q503" s="21">
        <f>INVENTARIO[[#This Row],[Entradas]]-INVENTARIO[[#This Row],[Salidas]]</f>
        <v>1</v>
      </c>
      <c r="R503" s="20">
        <v>98</v>
      </c>
      <c r="S503" s="20">
        <v>17.600000000000001</v>
      </c>
      <c r="T503" s="20">
        <f t="shared" si="169"/>
        <v>5.5681818181818175</v>
      </c>
      <c r="U503" s="21">
        <v>125</v>
      </c>
      <c r="V503" s="20">
        <v>17.5</v>
      </c>
      <c r="W503" s="20">
        <f t="shared" si="170"/>
        <v>2.1875</v>
      </c>
      <c r="X503" s="20">
        <f t="shared" si="171"/>
        <v>7.7556818181818175</v>
      </c>
      <c r="Y503" s="20">
        <f t="shared" si="172"/>
        <v>10.539772727272727</v>
      </c>
      <c r="Z503" s="20">
        <v>12</v>
      </c>
      <c r="AA503" s="20">
        <f t="shared" si="173"/>
        <v>4.2443181818181825</v>
      </c>
      <c r="AB503" s="20" t="s">
        <v>1110</v>
      </c>
    </row>
    <row r="504" spans="1:28" ht="50" customHeight="1" x14ac:dyDescent="0.15">
      <c r="A504" s="23" t="s">
        <v>1718</v>
      </c>
      <c r="B504" s="95"/>
      <c r="C504" s="22" t="s">
        <v>12</v>
      </c>
      <c r="D504" s="109" t="s">
        <v>255</v>
      </c>
      <c r="E504" s="83" t="s">
        <v>1107</v>
      </c>
      <c r="F504" s="77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168"/>
        <v>10</v>
      </c>
      <c r="N504" s="20"/>
      <c r="O504" s="117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69"/>
        <v>2.8409090909090908</v>
      </c>
      <c r="U504" s="21">
        <v>55</v>
      </c>
      <c r="V504" s="20">
        <v>17.5</v>
      </c>
      <c r="W504" s="20">
        <f t="shared" si="170"/>
        <v>0.96250000000000002</v>
      </c>
      <c r="X504" s="20">
        <f t="shared" si="171"/>
        <v>3.8034090909090907</v>
      </c>
      <c r="Y504" s="20">
        <f t="shared" si="172"/>
        <v>5.223863636363637</v>
      </c>
      <c r="Z504" s="20">
        <v>10</v>
      </c>
      <c r="AA504" s="20">
        <f t="shared" si="173"/>
        <v>6.1965909090909088</v>
      </c>
      <c r="AB504" s="20" t="s">
        <v>1098</v>
      </c>
    </row>
    <row r="505" spans="1:28" ht="50" customHeight="1" x14ac:dyDescent="0.15">
      <c r="A505" s="23" t="s">
        <v>1719</v>
      </c>
      <c r="B505" s="95"/>
      <c r="C505" s="22" t="s">
        <v>12</v>
      </c>
      <c r="D505" s="109" t="s">
        <v>892</v>
      </c>
      <c r="E505" s="88" t="s">
        <v>1197</v>
      </c>
      <c r="F505" s="77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168"/>
        <v>35</v>
      </c>
      <c r="N505" s="20"/>
      <c r="O505" s="119">
        <v>3</v>
      </c>
      <c r="P505" s="21">
        <f>SUMIFS(VENTAS[Cantidad],VENTAS[Code],INVENTARIO[[#This Row],[Code]])</f>
        <v>1</v>
      </c>
      <c r="Q505" s="21">
        <f>INVENTARIO[[#This Row],[Entradas]]-INVENTARIO[[#This Row],[Salidas]]</f>
        <v>2</v>
      </c>
      <c r="R505" s="20">
        <v>265</v>
      </c>
      <c r="S505" s="20">
        <v>17.600000000000001</v>
      </c>
      <c r="T505" s="20">
        <f t="shared" si="169"/>
        <v>15.05681818181818</v>
      </c>
      <c r="U505" s="21">
        <v>550</v>
      </c>
      <c r="V505" s="20">
        <v>17.5</v>
      </c>
      <c r="W505" s="20">
        <f t="shared" si="170"/>
        <v>9.625</v>
      </c>
      <c r="X505" s="20">
        <f t="shared" si="171"/>
        <v>24.68181818181818</v>
      </c>
      <c r="Y505" s="20">
        <f t="shared" si="172"/>
        <v>32.210227272727266</v>
      </c>
      <c r="Z505" s="20">
        <v>35</v>
      </c>
      <c r="AA505" s="20">
        <f t="shared" si="173"/>
        <v>10.31818181818182</v>
      </c>
      <c r="AB505" s="20"/>
    </row>
    <row r="506" spans="1:28" ht="50" customHeight="1" x14ac:dyDescent="0.15">
      <c r="A506" s="23" t="s">
        <v>1720</v>
      </c>
      <c r="B506" s="95"/>
      <c r="C506" s="22" t="s">
        <v>12</v>
      </c>
      <c r="D506" s="109" t="s">
        <v>892</v>
      </c>
      <c r="E506" s="83" t="s">
        <v>1197</v>
      </c>
      <c r="F506" s="77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168"/>
        <v>35</v>
      </c>
      <c r="N506" s="20"/>
      <c r="O506" s="117">
        <v>3</v>
      </c>
      <c r="P506" s="21">
        <f>SUMIFS(VENTAS[Cantidad],VENTAS[Code],INVENTARIO[[#This Row],[Code]])</f>
        <v>3</v>
      </c>
      <c r="Q506" s="21">
        <f>INVENTARIO[[#This Row],[Entradas]]-INVENTARIO[[#This Row],[Salidas]]</f>
        <v>0</v>
      </c>
      <c r="R506" s="20">
        <v>265</v>
      </c>
      <c r="S506" s="20">
        <v>17.600000000000001</v>
      </c>
      <c r="T506" s="20">
        <f t="shared" si="169"/>
        <v>15.05681818181818</v>
      </c>
      <c r="U506" s="21">
        <v>550</v>
      </c>
      <c r="V506" s="20">
        <v>17.5</v>
      </c>
      <c r="W506" s="20">
        <f t="shared" si="170"/>
        <v>9.625</v>
      </c>
      <c r="X506" s="20">
        <f t="shared" si="171"/>
        <v>24.68181818181818</v>
      </c>
      <c r="Y506" s="20">
        <f t="shared" si="172"/>
        <v>32.210227272727266</v>
      </c>
      <c r="Z506" s="20">
        <v>35</v>
      </c>
      <c r="AA506" s="20">
        <f t="shared" si="173"/>
        <v>10.31818181818182</v>
      </c>
      <c r="AB506" s="20"/>
    </row>
    <row r="507" spans="1:28" ht="50" customHeight="1" x14ac:dyDescent="0.15">
      <c r="A507" s="23" t="s">
        <v>1721</v>
      </c>
      <c r="B507" s="95"/>
      <c r="C507" s="22" t="s">
        <v>12</v>
      </c>
      <c r="D507" s="109" t="s">
        <v>894</v>
      </c>
      <c r="E507" s="88" t="s">
        <v>1198</v>
      </c>
      <c r="F507" s="77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168"/>
        <v>25</v>
      </c>
      <c r="N507" s="20"/>
      <c r="O507" s="119">
        <v>1</v>
      </c>
      <c r="P507" s="21">
        <f>SUMIFS(VENTAS[Cantidad],VENTAS[Code],INVENTARIO[[#This Row],[Code]])</f>
        <v>1</v>
      </c>
      <c r="Q507" s="21">
        <f>INVENTARIO[[#This Row],[Entradas]]-INVENTARIO[[#This Row],[Salidas]]</f>
        <v>0</v>
      </c>
      <c r="R507" s="20">
        <v>165</v>
      </c>
      <c r="S507" s="20">
        <v>17.600000000000001</v>
      </c>
      <c r="T507" s="20">
        <f t="shared" si="169"/>
        <v>9.375</v>
      </c>
      <c r="U507" s="21">
        <v>300</v>
      </c>
      <c r="V507" s="20">
        <v>17.5</v>
      </c>
      <c r="W507" s="20">
        <f t="shared" si="170"/>
        <v>5.25</v>
      </c>
      <c r="X507" s="20">
        <f t="shared" si="171"/>
        <v>14.625</v>
      </c>
      <c r="Y507" s="20">
        <f t="shared" si="172"/>
        <v>19.3125</v>
      </c>
      <c r="Z507" s="20">
        <v>25</v>
      </c>
      <c r="AA507" s="20">
        <f t="shared" si="173"/>
        <v>10.375</v>
      </c>
      <c r="AB507" s="20"/>
    </row>
    <row r="508" spans="1:28" ht="50" customHeight="1" x14ac:dyDescent="0.15">
      <c r="A508" s="23" t="s">
        <v>1722</v>
      </c>
      <c r="B508" s="95"/>
      <c r="C508" s="22" t="s">
        <v>12</v>
      </c>
      <c r="D508" s="109" t="s">
        <v>894</v>
      </c>
      <c r="E508" s="83" t="s">
        <v>1198</v>
      </c>
      <c r="F508" s="77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168"/>
        <v>25</v>
      </c>
      <c r="N508" s="20"/>
      <c r="O508" s="117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69"/>
        <v>9.375</v>
      </c>
      <c r="U508" s="21">
        <v>300</v>
      </c>
      <c r="V508" s="20">
        <v>17.5</v>
      </c>
      <c r="W508" s="20">
        <f t="shared" si="170"/>
        <v>5.25</v>
      </c>
      <c r="X508" s="20">
        <f t="shared" si="171"/>
        <v>14.625</v>
      </c>
      <c r="Y508" s="20">
        <f t="shared" si="172"/>
        <v>19.3125</v>
      </c>
      <c r="Z508" s="20">
        <v>25</v>
      </c>
      <c r="AA508" s="20">
        <f t="shared" si="173"/>
        <v>10.375</v>
      </c>
      <c r="AB508" s="20"/>
    </row>
    <row r="509" spans="1:28" ht="50" customHeight="1" x14ac:dyDescent="0.15">
      <c r="A509" s="23" t="s">
        <v>1723</v>
      </c>
      <c r="B509" s="95"/>
      <c r="C509" s="22" t="s">
        <v>12</v>
      </c>
      <c r="D509" s="109" t="s">
        <v>892</v>
      </c>
      <c r="E509" s="88" t="s">
        <v>1199</v>
      </c>
      <c r="F509" s="77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168"/>
        <v>35</v>
      </c>
      <c r="N509" s="20"/>
      <c r="O509" s="119">
        <v>4</v>
      </c>
      <c r="P509" s="21">
        <f>SUMIFS(VENTAS[Cantidad],VENTAS[Code],INVENTARIO[[#This Row],[Code]])</f>
        <v>4</v>
      </c>
      <c r="Q509" s="21">
        <f>INVENTARIO[[#This Row],[Entradas]]-INVENTARIO[[#This Row],[Salidas]]</f>
        <v>0</v>
      </c>
      <c r="R509" s="20">
        <v>315</v>
      </c>
      <c r="S509" s="20">
        <v>17.600000000000001</v>
      </c>
      <c r="T509" s="20">
        <f t="shared" si="169"/>
        <v>17.89772727272727</v>
      </c>
      <c r="U509" s="21">
        <v>550</v>
      </c>
      <c r="V509" s="20">
        <v>17.5</v>
      </c>
      <c r="W509" s="20">
        <f t="shared" si="170"/>
        <v>9.625</v>
      </c>
      <c r="X509" s="20">
        <f t="shared" si="171"/>
        <v>27.52272727272727</v>
      </c>
      <c r="Y509" s="20">
        <f t="shared" si="172"/>
        <v>36.471590909090907</v>
      </c>
      <c r="Z509" s="20">
        <v>35</v>
      </c>
      <c r="AA509" s="20">
        <f t="shared" si="173"/>
        <v>7.4772727272727302</v>
      </c>
      <c r="AB509" s="20"/>
    </row>
    <row r="510" spans="1:28" ht="50" customHeight="1" x14ac:dyDescent="0.15">
      <c r="A510" s="23" t="s">
        <v>1724</v>
      </c>
      <c r="B510" s="95"/>
      <c r="C510" s="22" t="s">
        <v>12</v>
      </c>
      <c r="D510" s="109" t="s">
        <v>892</v>
      </c>
      <c r="E510" s="83" t="s">
        <v>1199</v>
      </c>
      <c r="F510" s="77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168"/>
        <v>35</v>
      </c>
      <c r="N510" s="20"/>
      <c r="O510" s="117">
        <v>3</v>
      </c>
      <c r="P510" s="21">
        <f>SUMIFS(VENTAS[Cantidad],VENTAS[Code],INVENTARIO[[#This Row],[Code]])</f>
        <v>3</v>
      </c>
      <c r="Q510" s="21">
        <f>INVENTARIO[[#This Row],[Entradas]]-INVENTARIO[[#This Row],[Salidas]]</f>
        <v>0</v>
      </c>
      <c r="R510" s="20">
        <v>315</v>
      </c>
      <c r="S510" s="20">
        <v>17.600000000000001</v>
      </c>
      <c r="T510" s="20">
        <f t="shared" si="169"/>
        <v>17.89772727272727</v>
      </c>
      <c r="U510" s="21">
        <v>550</v>
      </c>
      <c r="V510" s="20">
        <v>17.5</v>
      </c>
      <c r="W510" s="20">
        <f t="shared" si="170"/>
        <v>9.625</v>
      </c>
      <c r="X510" s="20">
        <f t="shared" si="171"/>
        <v>27.52272727272727</v>
      </c>
      <c r="Y510" s="20">
        <f t="shared" si="172"/>
        <v>36.471590909090907</v>
      </c>
      <c r="Z510" s="20">
        <v>35</v>
      </c>
      <c r="AA510" s="20">
        <f t="shared" si="173"/>
        <v>7.4772727272727302</v>
      </c>
      <c r="AB510" s="20"/>
    </row>
    <row r="511" spans="1:28" ht="50" customHeight="1" x14ac:dyDescent="0.15">
      <c r="A511" s="23" t="s">
        <v>1205</v>
      </c>
      <c r="B511" s="95"/>
      <c r="C511" s="22" t="s">
        <v>12</v>
      </c>
      <c r="D511" s="109" t="s">
        <v>892</v>
      </c>
      <c r="E511" s="88" t="s">
        <v>1199</v>
      </c>
      <c r="F511" s="77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168"/>
        <v>35</v>
      </c>
      <c r="N511" s="20"/>
      <c r="O511" s="119">
        <v>2</v>
      </c>
      <c r="P511" s="21">
        <f>SUMIFS(VENTAS[Cantidad],VENTAS[Code],INVENTARIO[[#This Row],[Code]])</f>
        <v>1</v>
      </c>
      <c r="Q511" s="21">
        <f>INVENTARIO[[#This Row],[Entradas]]-INVENTARIO[[#This Row],[Salidas]]</f>
        <v>1</v>
      </c>
      <c r="R511" s="20">
        <v>315</v>
      </c>
      <c r="S511" s="20">
        <v>17.600000000000001</v>
      </c>
      <c r="T511" s="20">
        <f t="shared" si="169"/>
        <v>17.89772727272727</v>
      </c>
      <c r="U511" s="21">
        <v>550</v>
      </c>
      <c r="V511" s="20">
        <v>17.5</v>
      </c>
      <c r="W511" s="20">
        <f t="shared" si="170"/>
        <v>9.625</v>
      </c>
      <c r="X511" s="20">
        <f t="shared" si="171"/>
        <v>27.52272727272727</v>
      </c>
      <c r="Y511" s="20">
        <f t="shared" si="172"/>
        <v>36.471590909090907</v>
      </c>
      <c r="Z511" s="20">
        <v>35</v>
      </c>
      <c r="AA511" s="20">
        <f t="shared" si="173"/>
        <v>7.4772727272727302</v>
      </c>
      <c r="AB511" s="20"/>
    </row>
    <row r="512" spans="1:28" ht="50" customHeight="1" x14ac:dyDescent="0.15">
      <c r="A512" s="23" t="s">
        <v>1725</v>
      </c>
      <c r="B512" s="95"/>
      <c r="C512" s="22" t="s">
        <v>12</v>
      </c>
      <c r="D512" s="109" t="s">
        <v>892</v>
      </c>
      <c r="E512" s="83" t="s">
        <v>1200</v>
      </c>
      <c r="F512" s="77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168"/>
        <v>35</v>
      </c>
      <c r="N512" s="20"/>
      <c r="O512" s="117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69"/>
        <v>16.193181818181817</v>
      </c>
      <c r="U512" s="21">
        <v>550</v>
      </c>
      <c r="V512" s="20">
        <v>17.5</v>
      </c>
      <c r="W512" s="20">
        <f t="shared" si="170"/>
        <v>9.625</v>
      </c>
      <c r="X512" s="20">
        <f t="shared" si="171"/>
        <v>25.818181818181817</v>
      </c>
      <c r="Y512" s="20">
        <f t="shared" si="172"/>
        <v>33.914772727272727</v>
      </c>
      <c r="Z512" s="20">
        <v>35</v>
      </c>
      <c r="AA512" s="20">
        <f t="shared" si="173"/>
        <v>9.1818181818181834</v>
      </c>
      <c r="AB512" s="20"/>
    </row>
    <row r="513" spans="1:28" ht="50" customHeight="1" x14ac:dyDescent="0.15">
      <c r="A513" s="23" t="s">
        <v>1726</v>
      </c>
      <c r="B513" s="95"/>
      <c r="C513" s="22" t="s">
        <v>12</v>
      </c>
      <c r="D513" s="109" t="s">
        <v>892</v>
      </c>
      <c r="E513" s="88" t="s">
        <v>1200</v>
      </c>
      <c r="F513" s="77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168"/>
        <v>35</v>
      </c>
      <c r="N513" s="20"/>
      <c r="O513" s="119">
        <v>2</v>
      </c>
      <c r="P513" s="21">
        <f>SUMIFS(VENTAS[Cantidad],VENTAS[Code],INVENTARIO[[#This Row],[Code]])</f>
        <v>2</v>
      </c>
      <c r="Q513" s="21">
        <f>INVENTARIO[[#This Row],[Entradas]]-INVENTARIO[[#This Row],[Salidas]]</f>
        <v>0</v>
      </c>
      <c r="R513" s="20">
        <v>285</v>
      </c>
      <c r="S513" s="20">
        <v>17.600000000000001</v>
      </c>
      <c r="T513" s="20">
        <f t="shared" si="169"/>
        <v>16.193181818181817</v>
      </c>
      <c r="U513" s="21">
        <v>550</v>
      </c>
      <c r="V513" s="20">
        <v>17.5</v>
      </c>
      <c r="W513" s="20">
        <f t="shared" si="170"/>
        <v>9.625</v>
      </c>
      <c r="X513" s="20">
        <f t="shared" si="171"/>
        <v>25.818181818181817</v>
      </c>
      <c r="Y513" s="20">
        <f t="shared" si="172"/>
        <v>33.914772727272727</v>
      </c>
      <c r="Z513" s="20">
        <v>35</v>
      </c>
      <c r="AA513" s="20">
        <f t="shared" si="173"/>
        <v>9.1818181818181834</v>
      </c>
      <c r="AB513" s="20"/>
    </row>
    <row r="514" spans="1:28" ht="50" customHeight="1" x14ac:dyDescent="0.15">
      <c r="A514" s="23" t="s">
        <v>1213</v>
      </c>
      <c r="B514" s="95"/>
      <c r="C514" s="22" t="s">
        <v>12</v>
      </c>
      <c r="D514" s="109" t="s">
        <v>893</v>
      </c>
      <c r="E514" s="83" t="s">
        <v>1216</v>
      </c>
      <c r="F514" s="77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74">Z514</f>
        <v>30</v>
      </c>
      <c r="N514" s="20"/>
      <c r="O514" s="117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75">R514/S514</f>
        <v>11.647727272727272</v>
      </c>
      <c r="U514" s="21">
        <v>400</v>
      </c>
      <c r="V514" s="20">
        <v>17.5</v>
      </c>
      <c r="W514" s="20">
        <f t="shared" ref="W514:W520" si="176">U514*V514/1000</f>
        <v>7</v>
      </c>
      <c r="X514" s="20">
        <f t="shared" ref="X514:X520" si="177">T514+W514</f>
        <v>18.647727272727273</v>
      </c>
      <c r="Y514" s="20">
        <f t="shared" ref="Y514:Y520" si="178">T514*1.5+W514</f>
        <v>24.471590909090907</v>
      </c>
      <c r="Z514" s="20">
        <v>30</v>
      </c>
      <c r="AA514" s="20">
        <f t="shared" ref="AA514:AA520" si="179">Z514-T514-W514</f>
        <v>11.352272727272727</v>
      </c>
      <c r="AB514" s="20"/>
    </row>
    <row r="515" spans="1:28" ht="50" customHeight="1" x14ac:dyDescent="0.15">
      <c r="A515" s="23" t="s">
        <v>1727</v>
      </c>
      <c r="B515" s="95"/>
      <c r="C515" s="22" t="s">
        <v>12</v>
      </c>
      <c r="D515" s="109" t="s">
        <v>893</v>
      </c>
      <c r="E515" s="88" t="s">
        <v>1216</v>
      </c>
      <c r="F515" s="77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174"/>
        <v>30</v>
      </c>
      <c r="N515" s="20"/>
      <c r="O515" s="119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75"/>
        <v>11.647727272727272</v>
      </c>
      <c r="U515" s="21">
        <v>400</v>
      </c>
      <c r="V515" s="20">
        <v>17.5</v>
      </c>
      <c r="W515" s="20">
        <f t="shared" si="176"/>
        <v>7</v>
      </c>
      <c r="X515" s="20">
        <f t="shared" si="177"/>
        <v>18.647727272727273</v>
      </c>
      <c r="Y515" s="20">
        <f t="shared" si="178"/>
        <v>24.471590909090907</v>
      </c>
      <c r="Z515" s="20">
        <v>30</v>
      </c>
      <c r="AA515" s="20">
        <f t="shared" si="179"/>
        <v>11.352272727272727</v>
      </c>
      <c r="AB515" s="20"/>
    </row>
    <row r="516" spans="1:28" ht="50" customHeight="1" x14ac:dyDescent="0.15">
      <c r="A516" s="23" t="s">
        <v>1728</v>
      </c>
      <c r="B516" s="95"/>
      <c r="C516" s="22" t="s">
        <v>12</v>
      </c>
      <c r="D516" s="109" t="s">
        <v>893</v>
      </c>
      <c r="E516" s="83" t="s">
        <v>1216</v>
      </c>
      <c r="F516" s="77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174"/>
        <v>30</v>
      </c>
      <c r="N516" s="20"/>
      <c r="O516" s="117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5"/>
        <v>11.647727272727272</v>
      </c>
      <c r="U516" s="21">
        <v>400</v>
      </c>
      <c r="V516" s="20">
        <v>17.5</v>
      </c>
      <c r="W516" s="20">
        <f t="shared" si="176"/>
        <v>7</v>
      </c>
      <c r="X516" s="20">
        <f t="shared" si="177"/>
        <v>18.647727272727273</v>
      </c>
      <c r="Y516" s="20">
        <f t="shared" si="178"/>
        <v>24.471590909090907</v>
      </c>
      <c r="Z516" s="20">
        <v>30</v>
      </c>
      <c r="AA516" s="20">
        <f t="shared" si="179"/>
        <v>11.352272727272727</v>
      </c>
      <c r="AB516" s="20"/>
    </row>
    <row r="517" spans="1:28" ht="50" customHeight="1" x14ac:dyDescent="0.15">
      <c r="A517" s="23" t="s">
        <v>1729</v>
      </c>
      <c r="B517" s="95"/>
      <c r="C517" s="22" t="s">
        <v>12</v>
      </c>
      <c r="D517" s="109" t="s">
        <v>51</v>
      </c>
      <c r="E517" s="88" t="s">
        <v>1217</v>
      </c>
      <c r="F517" s="77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174"/>
        <v>30</v>
      </c>
      <c r="N517" s="20"/>
      <c r="O517" s="119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267</v>
      </c>
      <c r="S517" s="20">
        <v>17.600000000000001</v>
      </c>
      <c r="T517" s="20">
        <f t="shared" si="175"/>
        <v>15.170454545454545</v>
      </c>
      <c r="U517" s="21">
        <v>360</v>
      </c>
      <c r="V517" s="20">
        <v>17.5</v>
      </c>
      <c r="W517" s="20">
        <f t="shared" si="176"/>
        <v>6.3</v>
      </c>
      <c r="X517" s="20">
        <f t="shared" si="177"/>
        <v>21.470454545454544</v>
      </c>
      <c r="Y517" s="20">
        <f t="shared" si="178"/>
        <v>29.055681818181817</v>
      </c>
      <c r="Z517" s="20">
        <v>30</v>
      </c>
      <c r="AA517" s="20">
        <f t="shared" si="179"/>
        <v>8.5295454545454561</v>
      </c>
      <c r="AB517" s="20" t="s">
        <v>1310</v>
      </c>
    </row>
    <row r="518" spans="1:28" ht="50" customHeight="1" x14ac:dyDescent="0.15">
      <c r="A518" s="23" t="s">
        <v>1730</v>
      </c>
      <c r="B518" s="95"/>
      <c r="C518" s="22" t="s">
        <v>12</v>
      </c>
      <c r="D518" s="109" t="s">
        <v>51</v>
      </c>
      <c r="E518" s="83" t="s">
        <v>1217</v>
      </c>
      <c r="F518" s="77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si="174"/>
        <v>30</v>
      </c>
      <c r="N518" s="20"/>
      <c r="O518" s="117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267</v>
      </c>
      <c r="S518" s="20">
        <v>17.600000000000001</v>
      </c>
      <c r="T518" s="20">
        <f t="shared" si="175"/>
        <v>15.170454545454545</v>
      </c>
      <c r="U518" s="21">
        <v>360</v>
      </c>
      <c r="V518" s="20">
        <v>17.5</v>
      </c>
      <c r="W518" s="20">
        <f t="shared" si="176"/>
        <v>6.3</v>
      </c>
      <c r="X518" s="20">
        <f t="shared" si="177"/>
        <v>21.470454545454544</v>
      </c>
      <c r="Y518" s="20">
        <f t="shared" si="178"/>
        <v>29.055681818181817</v>
      </c>
      <c r="Z518" s="20">
        <v>30</v>
      </c>
      <c r="AA518" s="20">
        <f t="shared" si="179"/>
        <v>8.5295454545454561</v>
      </c>
      <c r="AB518" s="20" t="s">
        <v>1310</v>
      </c>
    </row>
    <row r="519" spans="1:28" ht="50" customHeight="1" x14ac:dyDescent="0.15">
      <c r="A519" s="23" t="s">
        <v>1731</v>
      </c>
      <c r="B519" s="95"/>
      <c r="C519" s="22" t="s">
        <v>12</v>
      </c>
      <c r="D519" s="109" t="s">
        <v>51</v>
      </c>
      <c r="E519" s="88" t="s">
        <v>1217</v>
      </c>
      <c r="F519" s="77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174"/>
        <v>30</v>
      </c>
      <c r="N519" s="20"/>
      <c r="O519" s="119">
        <v>2</v>
      </c>
      <c r="P519" s="21">
        <f>SUMIFS(VENTAS[Cantidad],VENTAS[Code],INVENTARIO[[#This Row],[Code]])</f>
        <v>0</v>
      </c>
      <c r="Q519" s="21">
        <f>INVENTARIO[[#This Row],[Entradas]]-INVENTARIO[[#This Row],[Salidas]]</f>
        <v>2</v>
      </c>
      <c r="R519" s="20">
        <v>267</v>
      </c>
      <c r="S519" s="20">
        <v>17.600000000000001</v>
      </c>
      <c r="T519" s="20">
        <f t="shared" si="175"/>
        <v>15.170454545454545</v>
      </c>
      <c r="U519" s="21">
        <v>360</v>
      </c>
      <c r="V519" s="20">
        <v>17.5</v>
      </c>
      <c r="W519" s="20">
        <f t="shared" si="176"/>
        <v>6.3</v>
      </c>
      <c r="X519" s="20">
        <f t="shared" si="177"/>
        <v>21.470454545454544</v>
      </c>
      <c r="Y519" s="20">
        <f t="shared" si="178"/>
        <v>29.055681818181817</v>
      </c>
      <c r="Z519" s="20">
        <v>30</v>
      </c>
      <c r="AA519" s="20">
        <f t="shared" si="179"/>
        <v>8.5295454545454561</v>
      </c>
      <c r="AB519" s="20" t="s">
        <v>1310</v>
      </c>
    </row>
    <row r="520" spans="1:28" ht="50" customHeight="1" x14ac:dyDescent="0.15">
      <c r="A520" s="23" t="s">
        <v>1732</v>
      </c>
      <c r="B520" s="95"/>
      <c r="C520" s="22" t="s">
        <v>12</v>
      </c>
      <c r="D520" s="109" t="s">
        <v>894</v>
      </c>
      <c r="E520" s="83" t="s">
        <v>1264</v>
      </c>
      <c r="F520" s="77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174"/>
        <v>21</v>
      </c>
      <c r="N520" s="20"/>
      <c r="O520" s="117">
        <v>1</v>
      </c>
      <c r="P520" s="21">
        <f>SUMIFS(VENTAS[Cantidad],VENTAS[Code],INVENTARIO[[#This Row],[Code]])</f>
        <v>0</v>
      </c>
      <c r="Q520" s="21">
        <f>INVENTARIO[[#This Row],[Entradas]]-INVENTARIO[[#This Row],[Salidas]]</f>
        <v>1</v>
      </c>
      <c r="R520" s="20">
        <v>200</v>
      </c>
      <c r="S520" s="20">
        <v>17.600000000000001</v>
      </c>
      <c r="T520" s="20">
        <f t="shared" si="175"/>
        <v>11.363636363636363</v>
      </c>
      <c r="U520" s="21">
        <v>200</v>
      </c>
      <c r="V520" s="20">
        <v>17.5</v>
      </c>
      <c r="W520" s="20">
        <f t="shared" si="176"/>
        <v>3.5</v>
      </c>
      <c r="X520" s="20">
        <f t="shared" si="177"/>
        <v>14.863636363636363</v>
      </c>
      <c r="Y520" s="20">
        <f t="shared" si="178"/>
        <v>20.545454545454547</v>
      </c>
      <c r="Z520" s="20">
        <f>ROUNDUP(Y520,0)</f>
        <v>21</v>
      </c>
      <c r="AA520" s="20">
        <f t="shared" si="179"/>
        <v>6.1363636363636367</v>
      </c>
      <c r="AB520" s="20"/>
    </row>
    <row r="521" spans="1:28" ht="50" customHeight="1" x14ac:dyDescent="0.15">
      <c r="A521" s="23" t="s">
        <v>1733</v>
      </c>
      <c r="B521" s="95"/>
      <c r="C521" s="22" t="s">
        <v>12</v>
      </c>
      <c r="D521" s="109" t="s">
        <v>53</v>
      </c>
      <c r="E521" s="88" t="s">
        <v>1265</v>
      </c>
      <c r="F521" s="77" t="s">
        <v>697</v>
      </c>
      <c r="G521" s="7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9">
        <v>4</v>
      </c>
      <c r="P521" s="21">
        <f>SUMIFS(VENTAS[Cantidad],VENTAS[Code],INVENTARIO[[#This Row],[Code]])</f>
        <v>0</v>
      </c>
      <c r="Q521" s="21">
        <f>INVENTARIO[[#This Row],[Entradas]]-INVENTARIO[[#This Row],[Salidas]]</f>
        <v>4</v>
      </c>
      <c r="R521" s="20">
        <v>70</v>
      </c>
      <c r="S521" s="20">
        <v>17</v>
      </c>
      <c r="T521" s="20">
        <f t="shared" ref="T521:T534" si="180">R521/S521</f>
        <v>4.117647058823529</v>
      </c>
      <c r="U521" s="21">
        <v>50</v>
      </c>
      <c r="V521" s="20">
        <v>17.5</v>
      </c>
      <c r="W521" s="20">
        <f t="shared" ref="W521:W534" si="181">U521*V521/1000</f>
        <v>0.875</v>
      </c>
      <c r="X521" s="20">
        <f t="shared" ref="X521:X533" si="182">T521+W521</f>
        <v>4.992647058823529</v>
      </c>
      <c r="Y521" s="20">
        <f t="shared" ref="Y521:Y533" si="183">T521*1.5+W521</f>
        <v>7.0514705882352935</v>
      </c>
      <c r="Z521" s="20">
        <v>9</v>
      </c>
      <c r="AA521" s="20">
        <f t="shared" ref="AA521:AA533" si="184">Z521-T521-W521</f>
        <v>4.007352941176471</v>
      </c>
      <c r="AB521" s="20"/>
    </row>
    <row r="522" spans="1:28" ht="50" customHeight="1" x14ac:dyDescent="0.15">
      <c r="A522" s="23"/>
      <c r="B522" s="95"/>
      <c r="C522" s="22"/>
      <c r="D522" s="109"/>
      <c r="E522" s="83"/>
      <c r="F522" s="77"/>
      <c r="G522" s="71"/>
      <c r="H522" s="21"/>
      <c r="I522" s="21"/>
      <c r="J522" s="21"/>
      <c r="K522" s="21"/>
      <c r="L522" s="21"/>
      <c r="M522" s="19"/>
      <c r="N522" s="20"/>
      <c r="O522" s="117"/>
      <c r="P522" s="21"/>
      <c r="Q522" s="21"/>
      <c r="R522" s="20"/>
      <c r="S522" s="20"/>
      <c r="T522" s="20"/>
      <c r="U522" s="21"/>
      <c r="V522" s="20"/>
      <c r="W522" s="20"/>
      <c r="X522" s="20"/>
      <c r="Y522" s="20"/>
      <c r="Z522" s="20"/>
      <c r="AA522" s="20"/>
      <c r="AB522" s="20"/>
    </row>
    <row r="523" spans="1:28" ht="50" customHeight="1" x14ac:dyDescent="0.15">
      <c r="A523" s="23" t="s">
        <v>1736</v>
      </c>
      <c r="B523" s="95"/>
      <c r="C523" s="22" t="s">
        <v>12</v>
      </c>
      <c r="D523" s="109" t="s">
        <v>53</v>
      </c>
      <c r="E523" s="88" t="s">
        <v>1267</v>
      </c>
      <c r="F523" s="77" t="s">
        <v>694</v>
      </c>
      <c r="G523" s="7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9">
        <v>6</v>
      </c>
      <c r="P523" s="21">
        <f>SUMIFS(VENTAS[Cantidad],VENTAS[Code],INVENTARIO[[#This Row],[Code]])</f>
        <v>1</v>
      </c>
      <c r="Q523" s="21">
        <f>INVENTARIO[[#This Row],[Entradas]]-INVENTARIO[[#This Row],[Salidas]]</f>
        <v>5</v>
      </c>
      <c r="R523" s="20">
        <v>60</v>
      </c>
      <c r="S523" s="20">
        <v>17</v>
      </c>
      <c r="T523" s="20">
        <f t="shared" si="180"/>
        <v>3.5294117647058822</v>
      </c>
      <c r="U523" s="21">
        <v>50</v>
      </c>
      <c r="V523" s="20">
        <v>17.5</v>
      </c>
      <c r="W523" s="20">
        <f t="shared" si="181"/>
        <v>0.875</v>
      </c>
      <c r="X523" s="20">
        <f t="shared" si="182"/>
        <v>4.4044117647058822</v>
      </c>
      <c r="Y523" s="20">
        <f t="shared" si="183"/>
        <v>6.1691176470588234</v>
      </c>
      <c r="Z523" s="20">
        <v>8</v>
      </c>
      <c r="AA523" s="20">
        <f t="shared" si="184"/>
        <v>3.5955882352941178</v>
      </c>
      <c r="AB523" s="20"/>
    </row>
    <row r="524" spans="1:28" ht="50" customHeight="1" x14ac:dyDescent="0.15">
      <c r="A524" s="23" t="s">
        <v>1773</v>
      </c>
      <c r="B524" s="95"/>
      <c r="C524" s="22" t="s">
        <v>12</v>
      </c>
      <c r="D524" s="109" t="s">
        <v>53</v>
      </c>
      <c r="E524" s="83" t="s">
        <v>1329</v>
      </c>
      <c r="F524" s="77" t="s">
        <v>1201</v>
      </c>
      <c r="G524" s="7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7">
        <v>3</v>
      </c>
      <c r="P524" s="21">
        <f>SUMIFS(VENTAS[Cantidad],VENTAS[Code],INVENTARIO[[#This Row],[Code]])</f>
        <v>0</v>
      </c>
      <c r="Q524" s="21">
        <f>INVENTARIO[[#This Row],[Entradas]]-INVENTARIO[[#This Row],[Salidas]]</f>
        <v>3</v>
      </c>
      <c r="R524" s="20">
        <v>70</v>
      </c>
      <c r="S524" s="20">
        <v>17</v>
      </c>
      <c r="T524" s="20">
        <f t="shared" si="180"/>
        <v>4.117647058823529</v>
      </c>
      <c r="U524" s="21">
        <v>50</v>
      </c>
      <c r="V524" s="20">
        <v>17.5</v>
      </c>
      <c r="W524" s="20">
        <f t="shared" si="181"/>
        <v>0.875</v>
      </c>
      <c r="X524" s="20">
        <f t="shared" si="182"/>
        <v>4.992647058823529</v>
      </c>
      <c r="Y524" s="20">
        <f t="shared" si="183"/>
        <v>7.0514705882352935</v>
      </c>
      <c r="Z524" s="20">
        <v>9</v>
      </c>
      <c r="AA524" s="20">
        <f t="shared" si="184"/>
        <v>4.007352941176471</v>
      </c>
      <c r="AB524" s="20"/>
    </row>
    <row r="525" spans="1:28" ht="50" customHeight="1" x14ac:dyDescent="0.15">
      <c r="A525" s="23" t="s">
        <v>1311</v>
      </c>
      <c r="B525" s="95"/>
      <c r="C525" s="22" t="s">
        <v>12</v>
      </c>
      <c r="D525" s="109" t="s">
        <v>1212</v>
      </c>
      <c r="E525" s="88" t="s">
        <v>1301</v>
      </c>
      <c r="F525" s="77" t="s">
        <v>697</v>
      </c>
      <c r="G525" s="7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34" si="185">Z525</f>
        <v>18</v>
      </c>
      <c r="N525" s="20"/>
      <c r="O525" s="119">
        <v>2</v>
      </c>
      <c r="P525" s="21">
        <f>SUMIFS(VENTAS[Cantidad],VENTAS[Code],INVENTARIO[[#This Row],[Code]])</f>
        <v>2</v>
      </c>
      <c r="Q525" s="21">
        <f>INVENTARIO[[#This Row],[Entradas]]-INVENTARIO[[#This Row],[Salidas]]</f>
        <v>0</v>
      </c>
      <c r="R525" s="20">
        <v>165</v>
      </c>
      <c r="S525" s="20">
        <v>17</v>
      </c>
      <c r="T525" s="20">
        <f t="shared" si="180"/>
        <v>9.7058823529411757</v>
      </c>
      <c r="U525" s="21">
        <v>225</v>
      </c>
      <c r="V525" s="20">
        <v>17.5</v>
      </c>
      <c r="W525" s="20">
        <f t="shared" si="181"/>
        <v>3.9375</v>
      </c>
      <c r="X525" s="20">
        <f t="shared" si="182"/>
        <v>13.643382352941176</v>
      </c>
      <c r="Y525" s="20">
        <f t="shared" si="183"/>
        <v>18.496323529411764</v>
      </c>
      <c r="Z525" s="20">
        <v>18</v>
      </c>
      <c r="AA525" s="20">
        <f t="shared" si="184"/>
        <v>4.3566176470588243</v>
      </c>
      <c r="AB525" s="20" t="s">
        <v>1310</v>
      </c>
    </row>
    <row r="526" spans="1:28" ht="50" customHeight="1" x14ac:dyDescent="0.15">
      <c r="A526" s="23" t="s">
        <v>1312</v>
      </c>
      <c r="B526" s="95"/>
      <c r="C526" s="22" t="s">
        <v>12</v>
      </c>
      <c r="D526" s="109" t="s">
        <v>1212</v>
      </c>
      <c r="E526" s="83" t="s">
        <v>1301</v>
      </c>
      <c r="F526" s="77" t="s">
        <v>699</v>
      </c>
      <c r="G526" s="7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185"/>
        <v>18</v>
      </c>
      <c r="N526" s="20"/>
      <c r="O526" s="117">
        <v>2</v>
      </c>
      <c r="P526" s="21">
        <f>SUMIFS(VENTAS[Cantidad],VENTAS[Code],INVENTARIO[[#This Row],[Code]])</f>
        <v>2</v>
      </c>
      <c r="Q526" s="21">
        <f>INVENTARIO[[#This Row],[Entradas]]-INVENTARIO[[#This Row],[Salidas]]</f>
        <v>0</v>
      </c>
      <c r="R526" s="20">
        <v>165</v>
      </c>
      <c r="S526" s="20">
        <v>17</v>
      </c>
      <c r="T526" s="20">
        <f t="shared" si="180"/>
        <v>9.7058823529411757</v>
      </c>
      <c r="U526" s="21">
        <v>225</v>
      </c>
      <c r="V526" s="20">
        <v>17.5</v>
      </c>
      <c r="W526" s="20">
        <f t="shared" si="181"/>
        <v>3.9375</v>
      </c>
      <c r="X526" s="20">
        <f t="shared" si="182"/>
        <v>13.643382352941176</v>
      </c>
      <c r="Y526" s="20">
        <f t="shared" si="183"/>
        <v>18.496323529411764</v>
      </c>
      <c r="Z526" s="20">
        <v>18</v>
      </c>
      <c r="AA526" s="20">
        <f t="shared" si="184"/>
        <v>4.3566176470588243</v>
      </c>
      <c r="AB526" s="20" t="s">
        <v>1310</v>
      </c>
    </row>
    <row r="527" spans="1:28" ht="50" customHeight="1" x14ac:dyDescent="0.15">
      <c r="A527" s="23" t="s">
        <v>1314</v>
      </c>
      <c r="B527" s="95"/>
      <c r="C527" s="22" t="s">
        <v>12</v>
      </c>
      <c r="D527" s="109" t="s">
        <v>53</v>
      </c>
      <c r="E527" s="88" t="s">
        <v>1302</v>
      </c>
      <c r="F527" s="77" t="s">
        <v>694</v>
      </c>
      <c r="G527" s="7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185"/>
        <v>16</v>
      </c>
      <c r="N527" s="20"/>
      <c r="O527" s="119">
        <v>2</v>
      </c>
      <c r="P527" s="21">
        <f>SUMIFS(VENTAS[Cantidad],VENTAS[Code],INVENTARIO[[#This Row],[Code]])</f>
        <v>2</v>
      </c>
      <c r="Q527" s="21">
        <f>INVENTARIO[[#This Row],[Entradas]]-INVENTARIO[[#This Row],[Salidas]]</f>
        <v>0</v>
      </c>
      <c r="R527" s="20">
        <v>171</v>
      </c>
      <c r="S527" s="20">
        <v>17</v>
      </c>
      <c r="T527" s="20">
        <f t="shared" si="180"/>
        <v>10.058823529411764</v>
      </c>
      <c r="U527" s="21">
        <v>140</v>
      </c>
      <c r="V527" s="20">
        <v>17.5</v>
      </c>
      <c r="W527" s="20">
        <f t="shared" si="181"/>
        <v>2.4500000000000002</v>
      </c>
      <c r="X527" s="20">
        <f t="shared" si="182"/>
        <v>12.508823529411764</v>
      </c>
      <c r="Y527" s="20">
        <f t="shared" si="183"/>
        <v>17.538235294117648</v>
      </c>
      <c r="Z527" s="20">
        <v>16</v>
      </c>
      <c r="AA527" s="20">
        <f t="shared" si="184"/>
        <v>3.4911764705882353</v>
      </c>
      <c r="AB527" s="20" t="s">
        <v>1310</v>
      </c>
    </row>
    <row r="528" spans="1:28" ht="50" customHeight="1" x14ac:dyDescent="0.15">
      <c r="A528" s="23" t="s">
        <v>1315</v>
      </c>
      <c r="B528" s="95"/>
      <c r="C528" s="22" t="s">
        <v>12</v>
      </c>
      <c r="D528" s="109" t="s">
        <v>53</v>
      </c>
      <c r="E528" s="83" t="s">
        <v>1302</v>
      </c>
      <c r="F528" s="77" t="s">
        <v>699</v>
      </c>
      <c r="G528" s="7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185"/>
        <v>16</v>
      </c>
      <c r="N528" s="20"/>
      <c r="O528" s="117">
        <v>2</v>
      </c>
      <c r="P528" s="21">
        <f>SUMIFS(VENTAS[Cantidad],VENTAS[Code],INVENTARIO[[#This Row],[Code]])</f>
        <v>2</v>
      </c>
      <c r="Q528" s="21">
        <f>INVENTARIO[[#This Row],[Entradas]]-INVENTARIO[[#This Row],[Salidas]]</f>
        <v>0</v>
      </c>
      <c r="R528" s="20">
        <v>171</v>
      </c>
      <c r="S528" s="20">
        <v>17</v>
      </c>
      <c r="T528" s="20">
        <f t="shared" si="180"/>
        <v>10.058823529411764</v>
      </c>
      <c r="U528" s="21">
        <v>140</v>
      </c>
      <c r="V528" s="20">
        <v>17.5</v>
      </c>
      <c r="W528" s="20">
        <f t="shared" si="181"/>
        <v>2.4500000000000002</v>
      </c>
      <c r="X528" s="20">
        <f t="shared" si="182"/>
        <v>12.508823529411764</v>
      </c>
      <c r="Y528" s="20">
        <f t="shared" si="183"/>
        <v>17.538235294117648</v>
      </c>
      <c r="Z528" s="20">
        <v>16</v>
      </c>
      <c r="AA528" s="20">
        <f t="shared" si="184"/>
        <v>3.4911764705882353</v>
      </c>
      <c r="AB528" s="20" t="s">
        <v>1310</v>
      </c>
    </row>
    <row r="529" spans="1:28" ht="50" customHeight="1" x14ac:dyDescent="0.15">
      <c r="A529" s="23" t="s">
        <v>1316</v>
      </c>
      <c r="B529" s="95"/>
      <c r="C529" s="22" t="s">
        <v>12</v>
      </c>
      <c r="D529" s="109" t="s">
        <v>417</v>
      </c>
      <c r="E529" s="88" t="s">
        <v>1303</v>
      </c>
      <c r="F529" s="77" t="s">
        <v>697</v>
      </c>
      <c r="G529" s="7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185"/>
        <v>25</v>
      </c>
      <c r="N529" s="20"/>
      <c r="O529" s="119">
        <v>1</v>
      </c>
      <c r="P529" s="21">
        <f>SUMIFS(VENTAS[Cantidad],VENTAS[Code],INVENTARIO[[#This Row],[Code]])</f>
        <v>1</v>
      </c>
      <c r="Q529" s="21">
        <f>INVENTARIO[[#This Row],[Entradas]]-INVENTARIO[[#This Row],[Salidas]]</f>
        <v>0</v>
      </c>
      <c r="R529" s="20">
        <v>265</v>
      </c>
      <c r="S529" s="20">
        <v>17</v>
      </c>
      <c r="T529" s="20">
        <f t="shared" si="180"/>
        <v>15.588235294117647</v>
      </c>
      <c r="U529" s="21">
        <v>260</v>
      </c>
      <c r="V529" s="20">
        <v>17.5</v>
      </c>
      <c r="W529" s="20">
        <f t="shared" si="181"/>
        <v>4.55</v>
      </c>
      <c r="X529" s="20">
        <f t="shared" si="182"/>
        <v>20.138235294117646</v>
      </c>
      <c r="Y529" s="20">
        <f t="shared" si="183"/>
        <v>27.932352941176472</v>
      </c>
      <c r="Z529" s="20">
        <v>25</v>
      </c>
      <c r="AA529" s="20">
        <f t="shared" si="184"/>
        <v>4.8617647058823534</v>
      </c>
      <c r="AB529" s="20" t="s">
        <v>1310</v>
      </c>
    </row>
    <row r="530" spans="1:28" ht="50" customHeight="1" x14ac:dyDescent="0.15">
      <c r="A530" s="23" t="s">
        <v>1318</v>
      </c>
      <c r="B530" s="95"/>
      <c r="C530" s="22" t="s">
        <v>12</v>
      </c>
      <c r="D530" s="109" t="s">
        <v>417</v>
      </c>
      <c r="E530" s="83" t="s">
        <v>1304</v>
      </c>
      <c r="F530" s="77" t="s">
        <v>697</v>
      </c>
      <c r="G530" s="7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185"/>
        <v>22</v>
      </c>
      <c r="N530" s="20"/>
      <c r="O530" s="117">
        <v>1</v>
      </c>
      <c r="P530" s="21">
        <f>SUMIFS(VENTAS[Cantidad],VENTAS[Code],INVENTARIO[[#This Row],[Code]])</f>
        <v>1</v>
      </c>
      <c r="Q530" s="21">
        <f>INVENTARIO[[#This Row],[Entradas]]-INVENTARIO[[#This Row],[Salidas]]</f>
        <v>0</v>
      </c>
      <c r="R530" s="20">
        <v>185</v>
      </c>
      <c r="S530" s="20">
        <v>17</v>
      </c>
      <c r="T530" s="20">
        <f t="shared" si="180"/>
        <v>10.882352941176471</v>
      </c>
      <c r="U530" s="21">
        <v>160</v>
      </c>
      <c r="V530" s="20">
        <v>17.5</v>
      </c>
      <c r="W530" s="20">
        <f t="shared" si="181"/>
        <v>2.8</v>
      </c>
      <c r="X530" s="20">
        <f t="shared" si="182"/>
        <v>13.682352941176472</v>
      </c>
      <c r="Y530" s="20">
        <f t="shared" si="183"/>
        <v>19.123529411764707</v>
      </c>
      <c r="Z530" s="20">
        <v>22</v>
      </c>
      <c r="AA530" s="20">
        <f t="shared" si="184"/>
        <v>8.3176470588235283</v>
      </c>
      <c r="AB530" s="20" t="s">
        <v>1310</v>
      </c>
    </row>
    <row r="531" spans="1:28" ht="50" customHeight="1" x14ac:dyDescent="0.15">
      <c r="A531" s="23" t="s">
        <v>1319</v>
      </c>
      <c r="B531" s="95"/>
      <c r="C531" s="22" t="s">
        <v>12</v>
      </c>
      <c r="D531" s="109" t="s">
        <v>1109</v>
      </c>
      <c r="E531" s="88" t="s">
        <v>1305</v>
      </c>
      <c r="F531" s="77" t="s">
        <v>1306</v>
      </c>
      <c r="G531" s="7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185"/>
        <v>25</v>
      </c>
      <c r="N531" s="20"/>
      <c r="O531" s="119">
        <v>1</v>
      </c>
      <c r="P531" s="21">
        <f>SUMIFS(VENTAS[Cantidad],VENTAS[Code],INVENTARIO[[#This Row],[Code]])</f>
        <v>1</v>
      </c>
      <c r="Q531" s="21">
        <f>INVENTARIO[[#This Row],[Entradas]]-INVENTARIO[[#This Row],[Salidas]]</f>
        <v>0</v>
      </c>
      <c r="R531" s="20">
        <v>299</v>
      </c>
      <c r="S531" s="20">
        <v>17</v>
      </c>
      <c r="T531" s="20">
        <f t="shared" si="180"/>
        <v>17.588235294117649</v>
      </c>
      <c r="U531" s="21">
        <v>255</v>
      </c>
      <c r="V531" s="20">
        <v>17.5</v>
      </c>
      <c r="W531" s="20">
        <f t="shared" si="181"/>
        <v>4.4625000000000004</v>
      </c>
      <c r="X531" s="20">
        <f t="shared" si="182"/>
        <v>22.050735294117651</v>
      </c>
      <c r="Y531" s="20">
        <f t="shared" si="183"/>
        <v>30.84485294117647</v>
      </c>
      <c r="Z531" s="20">
        <v>25</v>
      </c>
      <c r="AA531" s="20">
        <f t="shared" si="184"/>
        <v>2.9492647058823511</v>
      </c>
      <c r="AB531" s="20" t="s">
        <v>1310</v>
      </c>
    </row>
    <row r="532" spans="1:28" ht="50" customHeight="1" x14ac:dyDescent="0.15">
      <c r="A532" s="23" t="s">
        <v>1322</v>
      </c>
      <c r="B532" s="95"/>
      <c r="C532" s="22" t="s">
        <v>12</v>
      </c>
      <c r="D532" s="109" t="s">
        <v>51</v>
      </c>
      <c r="E532" s="83" t="s">
        <v>1307</v>
      </c>
      <c r="F532" s="77" t="s">
        <v>699</v>
      </c>
      <c r="G532" s="7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185"/>
        <v>35</v>
      </c>
      <c r="N532" s="20"/>
      <c r="O532" s="117">
        <v>1</v>
      </c>
      <c r="P532" s="21">
        <f>SUMIFS(VENTAS[Cantidad],VENTAS[Code],INVENTARIO[[#This Row],[Code]])</f>
        <v>1</v>
      </c>
      <c r="Q532" s="21">
        <f>INVENTARIO[[#This Row],[Entradas]]-INVENTARIO[[#This Row],[Salidas]]</f>
        <v>0</v>
      </c>
      <c r="R532" s="20">
        <v>275</v>
      </c>
      <c r="S532" s="20">
        <v>17</v>
      </c>
      <c r="T532" s="20">
        <f t="shared" si="180"/>
        <v>16.176470588235293</v>
      </c>
      <c r="U532" s="21">
        <v>355</v>
      </c>
      <c r="V532" s="20">
        <v>17.5</v>
      </c>
      <c r="W532" s="20">
        <f t="shared" si="181"/>
        <v>6.2125000000000004</v>
      </c>
      <c r="X532" s="20">
        <f t="shared" si="182"/>
        <v>22.388970588235296</v>
      </c>
      <c r="Y532" s="20">
        <f t="shared" si="183"/>
        <v>30.477205882352941</v>
      </c>
      <c r="Z532" s="20">
        <v>35</v>
      </c>
      <c r="AA532" s="20">
        <f t="shared" si="184"/>
        <v>12.611029411764706</v>
      </c>
      <c r="AB532" s="20" t="s">
        <v>1310</v>
      </c>
    </row>
    <row r="533" spans="1:28" ht="50" customHeight="1" x14ac:dyDescent="0.15">
      <c r="A533" s="23" t="s">
        <v>1737</v>
      </c>
      <c r="B533" s="95"/>
      <c r="C533" s="22" t="s">
        <v>12</v>
      </c>
      <c r="D533" s="109" t="s">
        <v>51</v>
      </c>
      <c r="E533" s="88" t="s">
        <v>1307</v>
      </c>
      <c r="F533" s="77" t="s">
        <v>697</v>
      </c>
      <c r="G533" s="7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185"/>
        <v>35</v>
      </c>
      <c r="N533" s="20"/>
      <c r="O533" s="119">
        <v>1</v>
      </c>
      <c r="P533" s="21">
        <f>SUMIFS(VENTAS[Cantidad],VENTAS[Code],INVENTARIO[[#This Row],[Code]])</f>
        <v>0</v>
      </c>
      <c r="Q533" s="21">
        <f>INVENTARIO[[#This Row],[Entradas]]-INVENTARIO[[#This Row],[Salidas]]</f>
        <v>1</v>
      </c>
      <c r="R533" s="20">
        <v>275</v>
      </c>
      <c r="S533" s="20">
        <v>17</v>
      </c>
      <c r="T533" s="20">
        <f t="shared" si="180"/>
        <v>16.176470588235293</v>
      </c>
      <c r="U533" s="21">
        <v>350</v>
      </c>
      <c r="V533" s="20">
        <v>17.5</v>
      </c>
      <c r="W533" s="20">
        <f t="shared" si="181"/>
        <v>6.125</v>
      </c>
      <c r="X533" s="20">
        <f t="shared" si="182"/>
        <v>22.301470588235293</v>
      </c>
      <c r="Y533" s="20">
        <f t="shared" si="183"/>
        <v>30.389705882352942</v>
      </c>
      <c r="Z533" s="20">
        <v>35</v>
      </c>
      <c r="AA533" s="20">
        <f t="shared" si="184"/>
        <v>12.698529411764707</v>
      </c>
      <c r="AB533" s="20" t="s">
        <v>1310</v>
      </c>
    </row>
    <row r="534" spans="1:28" ht="50" customHeight="1" x14ac:dyDescent="0.15">
      <c r="A534" s="23" t="s">
        <v>1738</v>
      </c>
      <c r="B534" s="95"/>
      <c r="C534" s="22" t="s">
        <v>12</v>
      </c>
      <c r="D534" s="109" t="s">
        <v>51</v>
      </c>
      <c r="E534" s="83" t="s">
        <v>1348</v>
      </c>
      <c r="F534" s="77" t="s">
        <v>699</v>
      </c>
      <c r="G534" s="71" t="s">
        <v>166</v>
      </c>
      <c r="H534" s="21"/>
      <c r="I534" s="21">
        <v>1</v>
      </c>
      <c r="J534" s="21" t="s">
        <v>14</v>
      </c>
      <c r="K534" s="21"/>
      <c r="L534" s="21"/>
      <c r="M534" s="19">
        <f t="shared" si="185"/>
        <v>30</v>
      </c>
      <c r="N534" s="20"/>
      <c r="O534" s="117">
        <v>1</v>
      </c>
      <c r="P534" s="21">
        <f>SUMIFS(VENTAS[Cantidad],VENTAS[Code],INVENTARIO[[#This Row],[Code]])</f>
        <v>1</v>
      </c>
      <c r="Q534" s="21">
        <f>INVENTARIO[[#This Row],[Entradas]]-INVENTARIO[[#This Row],[Salidas]]</f>
        <v>0</v>
      </c>
      <c r="R534" s="20">
        <v>175</v>
      </c>
      <c r="S534" s="20">
        <v>17</v>
      </c>
      <c r="T534" s="20">
        <f t="shared" si="180"/>
        <v>10.294117647058824</v>
      </c>
      <c r="U534" s="21">
        <v>315</v>
      </c>
      <c r="V534" s="20">
        <v>17.5</v>
      </c>
      <c r="W534" s="20">
        <f t="shared" si="181"/>
        <v>5.5125000000000002</v>
      </c>
      <c r="X534" s="20">
        <f t="shared" ref="X534" si="186">T534+W534</f>
        <v>15.806617647058825</v>
      </c>
      <c r="Y534" s="20">
        <f t="shared" ref="Y534" si="187">T534*1.5+W534</f>
        <v>20.953676470588235</v>
      </c>
      <c r="Z534" s="20">
        <v>30</v>
      </c>
      <c r="AA534" s="20">
        <f t="shared" ref="AA534" si="188">Z534-T534-W534</f>
        <v>14.193382352941175</v>
      </c>
      <c r="AB534" s="20" t="s">
        <v>1310</v>
      </c>
    </row>
    <row r="535" spans="1:28" ht="50" customHeight="1" x14ac:dyDescent="0.15">
      <c r="A535" s="23" t="s">
        <v>1734</v>
      </c>
      <c r="B535" s="95"/>
      <c r="C535" s="22" t="s">
        <v>12</v>
      </c>
      <c r="D535" s="109" t="s">
        <v>51</v>
      </c>
      <c r="E535" s="88" t="s">
        <v>1338</v>
      </c>
      <c r="F535" s="77" t="s">
        <v>697</v>
      </c>
      <c r="G535" s="71" t="s">
        <v>166</v>
      </c>
      <c r="H535" s="21"/>
      <c r="I535" s="21">
        <v>1</v>
      </c>
      <c r="J535" s="21" t="s">
        <v>14</v>
      </c>
      <c r="K535" s="21"/>
      <c r="L535" s="21"/>
      <c r="M535" s="19">
        <f t="shared" ref="M535:M547" si="189">Z535</f>
        <v>25</v>
      </c>
      <c r="N535" s="20"/>
      <c r="O535" s="119">
        <v>1</v>
      </c>
      <c r="P535" s="21">
        <f>SUMIFS(VENTAS[Cantidad],VENTAS[Code],INVENTARIO[[#This Row],[Code]])</f>
        <v>0</v>
      </c>
      <c r="Q535" s="21">
        <f>INVENTARIO[[#This Row],[Entradas]]-INVENTARIO[[#This Row],[Salidas]]</f>
        <v>1</v>
      </c>
      <c r="R535" s="20">
        <v>238</v>
      </c>
      <c r="S535" s="20">
        <v>17</v>
      </c>
      <c r="T535" s="20">
        <f t="shared" ref="T535:T547" si="190">R535/S535</f>
        <v>14</v>
      </c>
      <c r="U535" s="21">
        <v>160</v>
      </c>
      <c r="V535" s="20">
        <v>17.5</v>
      </c>
      <c r="W535" s="20">
        <f t="shared" ref="W535:W547" si="191">U535*V535/1000</f>
        <v>2.8</v>
      </c>
      <c r="X535" s="20">
        <f t="shared" ref="X535:X547" si="192">T535+W535</f>
        <v>16.8</v>
      </c>
      <c r="Y535" s="20">
        <f t="shared" ref="Y535:Y547" si="193">T535*1.5+W535</f>
        <v>23.8</v>
      </c>
      <c r="Z535" s="20">
        <v>25</v>
      </c>
      <c r="AA535" s="20">
        <f t="shared" ref="AA535:AA547" si="194">Z535-T535-W535</f>
        <v>8.1999999999999993</v>
      </c>
      <c r="AB535" s="20" t="s">
        <v>1813</v>
      </c>
    </row>
    <row r="536" spans="1:28" ht="50" customHeight="1" x14ac:dyDescent="0.15">
      <c r="A536" s="23" t="s">
        <v>1739</v>
      </c>
      <c r="B536" s="95"/>
      <c r="C536" s="22" t="s">
        <v>12</v>
      </c>
      <c r="D536" s="109" t="s">
        <v>417</v>
      </c>
      <c r="E536" s="83" t="s">
        <v>1339</v>
      </c>
      <c r="F536" s="77" t="s">
        <v>901</v>
      </c>
      <c r="G536" s="71" t="s">
        <v>166</v>
      </c>
      <c r="H536" s="21"/>
      <c r="I536" s="21">
        <v>1</v>
      </c>
      <c r="J536" s="21" t="s">
        <v>14</v>
      </c>
      <c r="K536" s="21"/>
      <c r="L536" s="21"/>
      <c r="M536" s="19">
        <f t="shared" si="189"/>
        <v>10</v>
      </c>
      <c r="N536" s="20"/>
      <c r="O536" s="117">
        <v>1</v>
      </c>
      <c r="P536" s="21">
        <f>SUMIFS(VENTAS[Cantidad],VENTAS[Code],INVENTARIO[[#This Row],[Code]])</f>
        <v>0</v>
      </c>
      <c r="Q536" s="21">
        <f>INVENTARIO[[#This Row],[Entradas]]-INVENTARIO[[#This Row],[Salidas]]</f>
        <v>1</v>
      </c>
      <c r="R536" s="20">
        <v>62</v>
      </c>
      <c r="S536" s="20">
        <v>17</v>
      </c>
      <c r="T536" s="20">
        <f t="shared" si="190"/>
        <v>3.6470588235294117</v>
      </c>
      <c r="U536" s="21">
        <v>50</v>
      </c>
      <c r="V536" s="20">
        <v>17.5</v>
      </c>
      <c r="W536" s="20">
        <f t="shared" si="191"/>
        <v>0.875</v>
      </c>
      <c r="X536" s="20">
        <f t="shared" si="192"/>
        <v>4.5220588235294112</v>
      </c>
      <c r="Y536" s="20">
        <f t="shared" si="193"/>
        <v>6.3455882352941178</v>
      </c>
      <c r="Z536" s="20">
        <v>10</v>
      </c>
      <c r="AA536" s="20">
        <f t="shared" si="194"/>
        <v>5.4779411764705888</v>
      </c>
      <c r="AB536" s="20" t="s">
        <v>1310</v>
      </c>
    </row>
    <row r="537" spans="1:28" ht="50" customHeight="1" x14ac:dyDescent="0.15">
      <c r="A537" s="23" t="s">
        <v>1740</v>
      </c>
      <c r="B537" s="95"/>
      <c r="C537" s="22" t="s">
        <v>12</v>
      </c>
      <c r="D537" s="109" t="s">
        <v>417</v>
      </c>
      <c r="E537" s="88" t="s">
        <v>1340</v>
      </c>
      <c r="F537" s="77" t="s">
        <v>697</v>
      </c>
      <c r="G537" s="71" t="s">
        <v>166</v>
      </c>
      <c r="H537" s="21"/>
      <c r="I537" s="21">
        <v>1</v>
      </c>
      <c r="J537" s="21" t="s">
        <v>14</v>
      </c>
      <c r="K537" s="21"/>
      <c r="L537" s="21"/>
      <c r="M537" s="19">
        <f t="shared" si="189"/>
        <v>10</v>
      </c>
      <c r="N537" s="20"/>
      <c r="O537" s="119">
        <v>1</v>
      </c>
      <c r="P537" s="21">
        <f>SUMIFS(VENTAS[Cantidad],VENTAS[Code],INVENTARIO[[#This Row],[Code]])</f>
        <v>1</v>
      </c>
      <c r="Q537" s="21">
        <f>INVENTARIO[[#This Row],[Entradas]]-INVENTARIO[[#This Row],[Salidas]]</f>
        <v>0</v>
      </c>
      <c r="R537" s="20">
        <v>82</v>
      </c>
      <c r="S537" s="20">
        <v>17</v>
      </c>
      <c r="T537" s="20">
        <f t="shared" si="190"/>
        <v>4.8235294117647056</v>
      </c>
      <c r="U537" s="21">
        <v>120</v>
      </c>
      <c r="V537" s="20">
        <v>17.5</v>
      </c>
      <c r="W537" s="20">
        <f t="shared" si="191"/>
        <v>2.1</v>
      </c>
      <c r="X537" s="20">
        <f t="shared" si="192"/>
        <v>6.9235294117647062</v>
      </c>
      <c r="Y537" s="20">
        <f t="shared" si="193"/>
        <v>9.3352941176470576</v>
      </c>
      <c r="Z537" s="20">
        <f t="shared" ref="Z537:Z539" si="195">ROUNDUP(Y537,0)</f>
        <v>10</v>
      </c>
      <c r="AA537" s="20">
        <f t="shared" si="194"/>
        <v>3.0764705882352943</v>
      </c>
      <c r="AB537" s="20" t="s">
        <v>1310</v>
      </c>
    </row>
    <row r="538" spans="1:28" ht="50" customHeight="1" x14ac:dyDescent="0.15">
      <c r="A538" s="23" t="s">
        <v>1741</v>
      </c>
      <c r="B538" s="95"/>
      <c r="C538" s="22" t="s">
        <v>12</v>
      </c>
      <c r="D538" s="109" t="s">
        <v>417</v>
      </c>
      <c r="E538" s="83" t="s">
        <v>1341</v>
      </c>
      <c r="F538" s="77" t="s">
        <v>700</v>
      </c>
      <c r="G538" s="71" t="s">
        <v>166</v>
      </c>
      <c r="H538" s="21"/>
      <c r="I538" s="21">
        <v>1</v>
      </c>
      <c r="J538" s="21" t="s">
        <v>14</v>
      </c>
      <c r="K538" s="21"/>
      <c r="L538" s="21"/>
      <c r="M538" s="19">
        <f t="shared" si="189"/>
        <v>28</v>
      </c>
      <c r="N538" s="20"/>
      <c r="O538" s="117">
        <v>2</v>
      </c>
      <c r="P538" s="21">
        <f>SUMIFS(VENTAS[Cantidad],VENTAS[Code],INVENTARIO[[#This Row],[Code]])</f>
        <v>0</v>
      </c>
      <c r="Q538" s="21">
        <f>INVENTARIO[[#This Row],[Entradas]]-INVENTARIO[[#This Row],[Salidas]]</f>
        <v>2</v>
      </c>
      <c r="R538" s="20">
        <v>247</v>
      </c>
      <c r="S538" s="20">
        <v>17</v>
      </c>
      <c r="T538" s="20">
        <f t="shared" si="190"/>
        <v>14.529411764705882</v>
      </c>
      <c r="U538" s="21">
        <v>340</v>
      </c>
      <c r="V538" s="20">
        <v>17.5</v>
      </c>
      <c r="W538" s="20">
        <f t="shared" si="191"/>
        <v>5.95</v>
      </c>
      <c r="X538" s="20">
        <f t="shared" si="192"/>
        <v>20.479411764705883</v>
      </c>
      <c r="Y538" s="20">
        <f t="shared" si="193"/>
        <v>27.744117647058822</v>
      </c>
      <c r="Z538" s="20">
        <f t="shared" si="195"/>
        <v>28</v>
      </c>
      <c r="AA538" s="20">
        <f t="shared" si="194"/>
        <v>7.5205882352941176</v>
      </c>
      <c r="AB538" s="20" t="s">
        <v>1310</v>
      </c>
    </row>
    <row r="539" spans="1:28" ht="50" customHeight="1" x14ac:dyDescent="0.15">
      <c r="A539" s="23" t="s">
        <v>1742</v>
      </c>
      <c r="B539" s="95"/>
      <c r="C539" s="22" t="s">
        <v>12</v>
      </c>
      <c r="D539" s="109" t="s">
        <v>417</v>
      </c>
      <c r="E539" s="88" t="s">
        <v>1341</v>
      </c>
      <c r="F539" s="77" t="s">
        <v>695</v>
      </c>
      <c r="G539" s="71" t="s">
        <v>166</v>
      </c>
      <c r="H539" s="21"/>
      <c r="I539" s="21">
        <v>1</v>
      </c>
      <c r="J539" s="21" t="s">
        <v>14</v>
      </c>
      <c r="K539" s="21"/>
      <c r="L539" s="21"/>
      <c r="M539" s="19">
        <f t="shared" si="189"/>
        <v>28</v>
      </c>
      <c r="N539" s="20"/>
      <c r="O539" s="119">
        <v>2</v>
      </c>
      <c r="P539" s="21">
        <f>SUMIFS(VENTAS[Cantidad],VENTAS[Code],INVENTARIO[[#This Row],[Code]])</f>
        <v>0</v>
      </c>
      <c r="Q539" s="21">
        <f>INVENTARIO[[#This Row],[Entradas]]-INVENTARIO[[#This Row],[Salidas]]</f>
        <v>2</v>
      </c>
      <c r="R539" s="20">
        <v>247</v>
      </c>
      <c r="S539" s="20">
        <v>17</v>
      </c>
      <c r="T539" s="20">
        <f t="shared" si="190"/>
        <v>14.529411764705882</v>
      </c>
      <c r="U539" s="21">
        <v>340</v>
      </c>
      <c r="V539" s="20">
        <v>17.5</v>
      </c>
      <c r="W539" s="20">
        <f t="shared" si="191"/>
        <v>5.95</v>
      </c>
      <c r="X539" s="20">
        <f t="shared" si="192"/>
        <v>20.479411764705883</v>
      </c>
      <c r="Y539" s="20">
        <f t="shared" si="193"/>
        <v>27.744117647058822</v>
      </c>
      <c r="Z539" s="20">
        <f t="shared" si="195"/>
        <v>28</v>
      </c>
      <c r="AA539" s="20">
        <f t="shared" si="194"/>
        <v>7.5205882352941176</v>
      </c>
      <c r="AB539" s="20" t="s">
        <v>1310</v>
      </c>
    </row>
    <row r="540" spans="1:28" ht="50" customHeight="1" x14ac:dyDescent="0.15">
      <c r="A540" s="23" t="s">
        <v>1735</v>
      </c>
      <c r="B540" s="95"/>
      <c r="C540" s="22" t="s">
        <v>12</v>
      </c>
      <c r="D540" s="109" t="s">
        <v>892</v>
      </c>
      <c r="E540" s="83" t="s">
        <v>1344</v>
      </c>
      <c r="F540" s="77" t="s">
        <v>701</v>
      </c>
      <c r="G540" s="71" t="s">
        <v>166</v>
      </c>
      <c r="H540" s="21"/>
      <c r="I540" s="21">
        <v>1</v>
      </c>
      <c r="J540" s="21" t="s">
        <v>14</v>
      </c>
      <c r="K540" s="21"/>
      <c r="L540" s="21"/>
      <c r="M540" s="19">
        <f t="shared" si="189"/>
        <v>40</v>
      </c>
      <c r="N540" s="20"/>
      <c r="O540" s="117">
        <v>1</v>
      </c>
      <c r="P540" s="21">
        <f>SUMIFS(VENTAS[Cantidad],VENTAS[Code],INVENTARIO[[#This Row],[Code]])</f>
        <v>1</v>
      </c>
      <c r="Q540" s="21">
        <f>INVENTARIO[[#This Row],[Entradas]]-INVENTARIO[[#This Row],[Salidas]]</f>
        <v>0</v>
      </c>
      <c r="R540" s="20">
        <v>370</v>
      </c>
      <c r="S540" s="20">
        <v>17</v>
      </c>
      <c r="T540" s="20">
        <f t="shared" si="190"/>
        <v>21.764705882352942</v>
      </c>
      <c r="U540" s="21">
        <v>600</v>
      </c>
      <c r="V540" s="20">
        <v>17.5</v>
      </c>
      <c r="W540" s="20">
        <f t="shared" si="191"/>
        <v>10.5</v>
      </c>
      <c r="X540" s="20">
        <f t="shared" si="192"/>
        <v>32.264705882352942</v>
      </c>
      <c r="Y540" s="20">
        <f t="shared" si="193"/>
        <v>43.147058823529413</v>
      </c>
      <c r="Z540" s="20">
        <v>40</v>
      </c>
      <c r="AA540" s="20">
        <f t="shared" si="194"/>
        <v>7.735294117647058</v>
      </c>
      <c r="AB540" s="20"/>
    </row>
    <row r="541" spans="1:28" ht="50" customHeight="1" x14ac:dyDescent="0.15">
      <c r="A541" s="23" t="s">
        <v>1743</v>
      </c>
      <c r="B541" s="95"/>
      <c r="C541" s="22" t="s">
        <v>12</v>
      </c>
      <c r="D541" s="109" t="s">
        <v>417</v>
      </c>
      <c r="E541" s="88" t="s">
        <v>1342</v>
      </c>
      <c r="F541" s="77" t="s">
        <v>700</v>
      </c>
      <c r="G541" s="71" t="s">
        <v>166</v>
      </c>
      <c r="H541" s="21"/>
      <c r="I541" s="21">
        <v>1</v>
      </c>
      <c r="J541" s="21" t="s">
        <v>14</v>
      </c>
      <c r="K541" s="21"/>
      <c r="L541" s="21"/>
      <c r="M541" s="19">
        <f t="shared" si="189"/>
        <v>25</v>
      </c>
      <c r="N541" s="20"/>
      <c r="O541" s="119">
        <v>1</v>
      </c>
      <c r="P541" s="21">
        <f>SUMIFS(VENTAS[Cantidad],VENTAS[Code],INVENTARIO[[#This Row],[Code]])</f>
        <v>0</v>
      </c>
      <c r="Q541" s="21">
        <f>INVENTARIO[[#This Row],[Entradas]]-INVENTARIO[[#This Row],[Salidas]]</f>
        <v>1</v>
      </c>
      <c r="R541" s="20">
        <v>241</v>
      </c>
      <c r="S541" s="20">
        <v>17</v>
      </c>
      <c r="T541" s="20">
        <f t="shared" si="190"/>
        <v>14.176470588235293</v>
      </c>
      <c r="U541" s="21">
        <v>295</v>
      </c>
      <c r="V541" s="20">
        <v>17.5</v>
      </c>
      <c r="W541" s="20">
        <f t="shared" si="191"/>
        <v>5.1624999999999996</v>
      </c>
      <c r="X541" s="20">
        <f t="shared" si="192"/>
        <v>19.338970588235291</v>
      </c>
      <c r="Y541" s="20">
        <f t="shared" si="193"/>
        <v>26.427205882352943</v>
      </c>
      <c r="Z541" s="20">
        <v>25</v>
      </c>
      <c r="AA541" s="20">
        <f t="shared" si="194"/>
        <v>5.6610294117647069</v>
      </c>
      <c r="AB541" s="20" t="s">
        <v>1310</v>
      </c>
    </row>
    <row r="542" spans="1:28" ht="50" customHeight="1" x14ac:dyDescent="0.15">
      <c r="A542" s="23" t="s">
        <v>1744</v>
      </c>
      <c r="B542" s="95"/>
      <c r="C542" s="22" t="s">
        <v>12</v>
      </c>
      <c r="D542" s="109" t="s">
        <v>417</v>
      </c>
      <c r="E542" s="83" t="s">
        <v>1342</v>
      </c>
      <c r="F542" s="77" t="s">
        <v>695</v>
      </c>
      <c r="G542" s="71" t="s">
        <v>166</v>
      </c>
      <c r="H542" s="21"/>
      <c r="I542" s="21">
        <v>1</v>
      </c>
      <c r="J542" s="21" t="s">
        <v>14</v>
      </c>
      <c r="K542" s="21"/>
      <c r="L542" s="21"/>
      <c r="M542" s="19">
        <f t="shared" si="189"/>
        <v>25</v>
      </c>
      <c r="N542" s="20"/>
      <c r="O542" s="117">
        <v>2</v>
      </c>
      <c r="P542" s="21">
        <f>SUMIFS(VENTAS[Cantidad],VENTAS[Code],INVENTARIO[[#This Row],[Code]])</f>
        <v>0</v>
      </c>
      <c r="Q542" s="21">
        <f>INVENTARIO[[#This Row],[Entradas]]-INVENTARIO[[#This Row],[Salidas]]</f>
        <v>2</v>
      </c>
      <c r="R542" s="20">
        <v>241</v>
      </c>
      <c r="S542" s="20">
        <v>17</v>
      </c>
      <c r="T542" s="20">
        <f t="shared" si="190"/>
        <v>14.176470588235293</v>
      </c>
      <c r="U542" s="21">
        <v>295</v>
      </c>
      <c r="V542" s="20">
        <v>17.5</v>
      </c>
      <c r="W542" s="20">
        <f t="shared" si="191"/>
        <v>5.1624999999999996</v>
      </c>
      <c r="X542" s="20">
        <f t="shared" si="192"/>
        <v>19.338970588235291</v>
      </c>
      <c r="Y542" s="20">
        <f t="shared" si="193"/>
        <v>26.427205882352943</v>
      </c>
      <c r="Z542" s="20">
        <v>25</v>
      </c>
      <c r="AA542" s="20">
        <f t="shared" si="194"/>
        <v>5.6610294117647069</v>
      </c>
      <c r="AB542" s="20" t="s">
        <v>1310</v>
      </c>
    </row>
    <row r="543" spans="1:28" ht="50" customHeight="1" x14ac:dyDescent="0.15">
      <c r="A543" s="23" t="s">
        <v>1745</v>
      </c>
      <c r="B543" s="95"/>
      <c r="C543" s="22" t="s">
        <v>12</v>
      </c>
      <c r="D543" s="109" t="s">
        <v>217</v>
      </c>
      <c r="E543" s="88" t="s">
        <v>1343</v>
      </c>
      <c r="F543" s="77" t="s">
        <v>1355</v>
      </c>
      <c r="G543" s="71" t="s">
        <v>166</v>
      </c>
      <c r="H543" s="21"/>
      <c r="I543" s="21">
        <v>1</v>
      </c>
      <c r="J543" s="21" t="s">
        <v>14</v>
      </c>
      <c r="K543" s="21"/>
      <c r="L543" s="21"/>
      <c r="M543" s="19">
        <f t="shared" si="189"/>
        <v>40</v>
      </c>
      <c r="N543" s="20"/>
      <c r="O543" s="119">
        <v>2</v>
      </c>
      <c r="P543" s="21">
        <f>SUMIFS(VENTAS[Cantidad],VENTAS[Code],INVENTARIO[[#This Row],[Code]])</f>
        <v>0</v>
      </c>
      <c r="Q543" s="21">
        <f>INVENTARIO[[#This Row],[Entradas]]-INVENTARIO[[#This Row],[Salidas]]</f>
        <v>2</v>
      </c>
      <c r="R543" s="20">
        <v>278</v>
      </c>
      <c r="S543" s="20">
        <v>17</v>
      </c>
      <c r="T543" s="20">
        <f t="shared" si="190"/>
        <v>16.352941176470587</v>
      </c>
      <c r="U543" s="21">
        <v>600</v>
      </c>
      <c r="V543" s="20">
        <v>17.5</v>
      </c>
      <c r="W543" s="20">
        <f t="shared" si="191"/>
        <v>10.5</v>
      </c>
      <c r="X543" s="20">
        <f t="shared" si="192"/>
        <v>26.852941176470587</v>
      </c>
      <c r="Y543" s="20">
        <f t="shared" si="193"/>
        <v>35.029411764705884</v>
      </c>
      <c r="Z543" s="20">
        <v>40</v>
      </c>
      <c r="AA543" s="20">
        <f t="shared" si="194"/>
        <v>13.147058823529413</v>
      </c>
      <c r="AB543" s="20"/>
    </row>
    <row r="544" spans="1:28" ht="50" customHeight="1" x14ac:dyDescent="0.15">
      <c r="A544" s="23" t="s">
        <v>1746</v>
      </c>
      <c r="B544" s="95"/>
      <c r="C544" s="22" t="s">
        <v>12</v>
      </c>
      <c r="D544" s="109" t="s">
        <v>217</v>
      </c>
      <c r="E544" s="83" t="s">
        <v>1343</v>
      </c>
      <c r="F544" s="77" t="s">
        <v>716</v>
      </c>
      <c r="G544" s="71" t="s">
        <v>166</v>
      </c>
      <c r="H544" s="21"/>
      <c r="I544" s="21">
        <v>1</v>
      </c>
      <c r="J544" s="21" t="s">
        <v>14</v>
      </c>
      <c r="K544" s="21"/>
      <c r="L544" s="21"/>
      <c r="M544" s="19">
        <f t="shared" si="189"/>
        <v>40</v>
      </c>
      <c r="N544" s="20"/>
      <c r="O544" s="117">
        <v>1</v>
      </c>
      <c r="P544" s="21">
        <f>SUMIFS(VENTAS[Cantidad],VENTAS[Code],INVENTARIO[[#This Row],[Code]])</f>
        <v>0</v>
      </c>
      <c r="Q544" s="21">
        <f>INVENTARIO[[#This Row],[Entradas]]-INVENTARIO[[#This Row],[Salidas]]</f>
        <v>1</v>
      </c>
      <c r="R544" s="20">
        <v>278</v>
      </c>
      <c r="S544" s="20">
        <v>17</v>
      </c>
      <c r="T544" s="20">
        <f t="shared" si="190"/>
        <v>16.352941176470587</v>
      </c>
      <c r="U544" s="21">
        <v>600</v>
      </c>
      <c r="V544" s="20">
        <v>17.5</v>
      </c>
      <c r="W544" s="20">
        <f t="shared" si="191"/>
        <v>10.5</v>
      </c>
      <c r="X544" s="20">
        <f t="shared" si="192"/>
        <v>26.852941176470587</v>
      </c>
      <c r="Y544" s="20">
        <f t="shared" si="193"/>
        <v>35.029411764705884</v>
      </c>
      <c r="Z544" s="20">
        <v>40</v>
      </c>
      <c r="AA544" s="20">
        <f t="shared" si="194"/>
        <v>13.147058823529413</v>
      </c>
      <c r="AB544" s="20"/>
    </row>
    <row r="545" spans="1:28" ht="50" customHeight="1" x14ac:dyDescent="0.15">
      <c r="A545" s="23" t="s">
        <v>1747</v>
      </c>
      <c r="B545" s="95"/>
      <c r="C545" s="22" t="s">
        <v>12</v>
      </c>
      <c r="D545" s="109" t="s">
        <v>217</v>
      </c>
      <c r="E545" s="88" t="s">
        <v>1343</v>
      </c>
      <c r="F545" s="77" t="s">
        <v>1356</v>
      </c>
      <c r="G545" s="71" t="s">
        <v>166</v>
      </c>
      <c r="H545" s="21"/>
      <c r="I545" s="21">
        <v>1</v>
      </c>
      <c r="J545" s="21" t="s">
        <v>14</v>
      </c>
      <c r="K545" s="21"/>
      <c r="L545" s="21"/>
      <c r="M545" s="19">
        <f t="shared" si="189"/>
        <v>40</v>
      </c>
      <c r="N545" s="20"/>
      <c r="O545" s="119">
        <v>2</v>
      </c>
      <c r="P545" s="21">
        <f>SUMIFS(VENTAS[Cantidad],VENTAS[Code],INVENTARIO[[#This Row],[Code]])</f>
        <v>0</v>
      </c>
      <c r="Q545" s="21">
        <f>INVENTARIO[[#This Row],[Entradas]]-INVENTARIO[[#This Row],[Salidas]]</f>
        <v>2</v>
      </c>
      <c r="R545" s="20">
        <v>278</v>
      </c>
      <c r="S545" s="20">
        <v>17</v>
      </c>
      <c r="T545" s="20">
        <f t="shared" si="190"/>
        <v>16.352941176470587</v>
      </c>
      <c r="U545" s="21">
        <v>600</v>
      </c>
      <c r="V545" s="20">
        <v>17.5</v>
      </c>
      <c r="W545" s="20">
        <f t="shared" si="191"/>
        <v>10.5</v>
      </c>
      <c r="X545" s="20">
        <f t="shared" si="192"/>
        <v>26.852941176470587</v>
      </c>
      <c r="Y545" s="20">
        <f t="shared" si="193"/>
        <v>35.029411764705884</v>
      </c>
      <c r="Z545" s="20">
        <v>40</v>
      </c>
      <c r="AA545" s="20">
        <f t="shared" si="194"/>
        <v>13.147058823529413</v>
      </c>
      <c r="AB545" s="20"/>
    </row>
    <row r="546" spans="1:28" ht="50" customHeight="1" x14ac:dyDescent="0.15">
      <c r="A546" s="23" t="s">
        <v>1748</v>
      </c>
      <c r="B546" s="95"/>
      <c r="C546" s="22" t="s">
        <v>12</v>
      </c>
      <c r="D546" s="109" t="s">
        <v>55</v>
      </c>
      <c r="E546" s="83" t="s">
        <v>1346</v>
      </c>
      <c r="F546" s="77" t="s">
        <v>699</v>
      </c>
      <c r="G546" s="71" t="s">
        <v>166</v>
      </c>
      <c r="H546" s="21"/>
      <c r="I546" s="21">
        <v>1</v>
      </c>
      <c r="J546" s="21" t="s">
        <v>14</v>
      </c>
      <c r="K546" s="21"/>
      <c r="L546" s="21"/>
      <c r="M546" s="19">
        <f t="shared" si="189"/>
        <v>22</v>
      </c>
      <c r="N546" s="20"/>
      <c r="O546" s="117">
        <v>1</v>
      </c>
      <c r="P546" s="21">
        <f>SUMIFS(VENTAS[Cantidad],VENTAS[Code],INVENTARIO[[#This Row],[Code]])</f>
        <v>1</v>
      </c>
      <c r="Q546" s="21">
        <f>INVENTARIO[[#This Row],[Entradas]]-INVENTARIO[[#This Row],[Salidas]]</f>
        <v>0</v>
      </c>
      <c r="R546" s="20">
        <v>167</v>
      </c>
      <c r="S546" s="20">
        <v>17</v>
      </c>
      <c r="T546" s="20">
        <f t="shared" si="190"/>
        <v>9.8235294117647065</v>
      </c>
      <c r="U546" s="21">
        <v>270</v>
      </c>
      <c r="V546" s="20">
        <v>17.5</v>
      </c>
      <c r="W546" s="20">
        <f t="shared" si="191"/>
        <v>4.7249999999999996</v>
      </c>
      <c r="X546" s="20">
        <f t="shared" si="192"/>
        <v>14.548529411764706</v>
      </c>
      <c r="Y546" s="20">
        <f t="shared" si="193"/>
        <v>19.460294117647059</v>
      </c>
      <c r="Z546" s="20">
        <v>22</v>
      </c>
      <c r="AA546" s="20">
        <f t="shared" si="194"/>
        <v>7.4514705882352938</v>
      </c>
      <c r="AB546" s="20" t="s">
        <v>1310</v>
      </c>
    </row>
    <row r="547" spans="1:28" ht="50" customHeight="1" x14ac:dyDescent="0.15">
      <c r="A547" s="23" t="s">
        <v>1749</v>
      </c>
      <c r="B547" s="95"/>
      <c r="C547" s="22" t="s">
        <v>12</v>
      </c>
      <c r="D547" s="109" t="s">
        <v>55</v>
      </c>
      <c r="E547" s="88" t="s">
        <v>1346</v>
      </c>
      <c r="F547" s="77" t="s">
        <v>700</v>
      </c>
      <c r="G547" s="71" t="s">
        <v>166</v>
      </c>
      <c r="H547" s="21"/>
      <c r="I547" s="21">
        <v>1</v>
      </c>
      <c r="J547" s="21" t="s">
        <v>14</v>
      </c>
      <c r="K547" s="21"/>
      <c r="L547" s="21"/>
      <c r="M547" s="19">
        <f t="shared" si="189"/>
        <v>22</v>
      </c>
      <c r="N547" s="20"/>
      <c r="O547" s="119">
        <v>2</v>
      </c>
      <c r="P547" s="21">
        <f>SUMIFS(VENTAS[Cantidad],VENTAS[Code],INVENTARIO[[#This Row],[Code]])</f>
        <v>0</v>
      </c>
      <c r="Q547" s="21">
        <f>INVENTARIO[[#This Row],[Entradas]]-INVENTARIO[[#This Row],[Salidas]]</f>
        <v>2</v>
      </c>
      <c r="R547" s="20">
        <v>167</v>
      </c>
      <c r="S547" s="20">
        <v>17</v>
      </c>
      <c r="T547" s="20">
        <f t="shared" si="190"/>
        <v>9.8235294117647065</v>
      </c>
      <c r="U547" s="21">
        <v>270</v>
      </c>
      <c r="V547" s="20">
        <v>17.5</v>
      </c>
      <c r="W547" s="20">
        <f t="shared" si="191"/>
        <v>4.7249999999999996</v>
      </c>
      <c r="X547" s="20">
        <f t="shared" si="192"/>
        <v>14.548529411764706</v>
      </c>
      <c r="Y547" s="20">
        <f t="shared" si="193"/>
        <v>19.460294117647059</v>
      </c>
      <c r="Z547" s="20">
        <v>22</v>
      </c>
      <c r="AA547" s="20">
        <f t="shared" si="194"/>
        <v>7.4514705882352938</v>
      </c>
      <c r="AB547" s="20" t="s">
        <v>1310</v>
      </c>
    </row>
    <row r="548" spans="1:28" ht="50" customHeight="1" x14ac:dyDescent="0.15">
      <c r="A548" s="23" t="s">
        <v>1750</v>
      </c>
      <c r="B548" s="95"/>
      <c r="C548" s="22" t="s">
        <v>12</v>
      </c>
      <c r="D548" s="109" t="s">
        <v>55</v>
      </c>
      <c r="E548" s="83" t="s">
        <v>1345</v>
      </c>
      <c r="F548" s="77" t="s">
        <v>694</v>
      </c>
      <c r="G548" s="71" t="s">
        <v>166</v>
      </c>
      <c r="H548" s="21"/>
      <c r="I548" s="21">
        <v>1</v>
      </c>
      <c r="J548" s="21" t="s">
        <v>14</v>
      </c>
      <c r="K548" s="21"/>
      <c r="L548" s="21"/>
      <c r="M548" s="19">
        <f t="shared" ref="M548:M554" si="196">Z548</f>
        <v>27</v>
      </c>
      <c r="N548" s="20"/>
      <c r="O548" s="117">
        <v>1</v>
      </c>
      <c r="P548" s="21">
        <f>SUMIFS(VENTAS[Cantidad],VENTAS[Code],INVENTARIO[[#This Row],[Code]])</f>
        <v>0</v>
      </c>
      <c r="Q548" s="21">
        <f>INVENTARIO[[#This Row],[Entradas]]-INVENTARIO[[#This Row],[Salidas]]</f>
        <v>1</v>
      </c>
      <c r="R548" s="20">
        <v>227</v>
      </c>
      <c r="S548" s="20">
        <v>17</v>
      </c>
      <c r="T548" s="20">
        <f t="shared" ref="T548:T554" si="197">R548/S548</f>
        <v>13.352941176470589</v>
      </c>
      <c r="U548" s="21">
        <v>290</v>
      </c>
      <c r="V548" s="20">
        <v>17.5</v>
      </c>
      <c r="W548" s="20">
        <f t="shared" ref="W548:W554" si="198">U548*V548/1000</f>
        <v>5.0750000000000002</v>
      </c>
      <c r="X548" s="20">
        <f t="shared" ref="X548:X554" si="199">T548+W548</f>
        <v>18.42794117647059</v>
      </c>
      <c r="Y548" s="20">
        <f t="shared" ref="Y548:Y554" si="200">T548*1.5+W548</f>
        <v>25.104411764705883</v>
      </c>
      <c r="Z548" s="20">
        <v>27</v>
      </c>
      <c r="AA548" s="20">
        <f t="shared" ref="AA548:AA554" si="201">Z548-T548-W548</f>
        <v>8.5720588235294102</v>
      </c>
      <c r="AB548" s="20"/>
    </row>
    <row r="549" spans="1:28" ht="50" customHeight="1" x14ac:dyDescent="0.15">
      <c r="A549" s="23" t="s">
        <v>1751</v>
      </c>
      <c r="B549" s="95"/>
      <c r="C549" s="22" t="s">
        <v>12</v>
      </c>
      <c r="D549" s="109" t="s">
        <v>55</v>
      </c>
      <c r="E549" s="88" t="s">
        <v>1345</v>
      </c>
      <c r="F549" s="77" t="s">
        <v>699</v>
      </c>
      <c r="G549" s="71" t="s">
        <v>166</v>
      </c>
      <c r="H549" s="21"/>
      <c r="I549" s="21">
        <v>1</v>
      </c>
      <c r="J549" s="21" t="s">
        <v>14</v>
      </c>
      <c r="K549" s="21"/>
      <c r="L549" s="21"/>
      <c r="M549" s="19">
        <f t="shared" si="196"/>
        <v>27</v>
      </c>
      <c r="N549" s="20"/>
      <c r="O549" s="119">
        <v>1</v>
      </c>
      <c r="P549" s="21">
        <f>SUMIFS(VENTAS[Cantidad],VENTAS[Code],INVENTARIO[[#This Row],[Code]])</f>
        <v>0</v>
      </c>
      <c r="Q549" s="21">
        <f>INVENTARIO[[#This Row],[Entradas]]-INVENTARIO[[#This Row],[Salidas]]</f>
        <v>1</v>
      </c>
      <c r="R549" s="20">
        <v>227</v>
      </c>
      <c r="S549" s="20">
        <v>17</v>
      </c>
      <c r="T549" s="20">
        <f t="shared" si="197"/>
        <v>13.352941176470589</v>
      </c>
      <c r="U549" s="21">
        <v>290</v>
      </c>
      <c r="V549" s="20">
        <v>17.5</v>
      </c>
      <c r="W549" s="20">
        <f t="shared" si="198"/>
        <v>5.0750000000000002</v>
      </c>
      <c r="X549" s="20">
        <f t="shared" si="199"/>
        <v>18.42794117647059</v>
      </c>
      <c r="Y549" s="20">
        <f t="shared" si="200"/>
        <v>25.104411764705883</v>
      </c>
      <c r="Z549" s="20">
        <v>27</v>
      </c>
      <c r="AA549" s="20">
        <f t="shared" si="201"/>
        <v>8.5720588235294102</v>
      </c>
      <c r="AB549" s="20"/>
    </row>
    <row r="550" spans="1:28" ht="50" customHeight="1" x14ac:dyDescent="0.15">
      <c r="A550" s="23" t="s">
        <v>1752</v>
      </c>
      <c r="B550" s="95"/>
      <c r="C550" s="22" t="s">
        <v>12</v>
      </c>
      <c r="D550" s="109" t="s">
        <v>55</v>
      </c>
      <c r="E550" s="83" t="s">
        <v>1345</v>
      </c>
      <c r="F550" s="77" t="s">
        <v>700</v>
      </c>
      <c r="G550" s="71" t="s">
        <v>166</v>
      </c>
      <c r="H550" s="21"/>
      <c r="I550" s="21">
        <v>1</v>
      </c>
      <c r="J550" s="21" t="s">
        <v>14</v>
      </c>
      <c r="K550" s="21"/>
      <c r="L550" s="21"/>
      <c r="M550" s="19">
        <f t="shared" si="196"/>
        <v>27</v>
      </c>
      <c r="N550" s="20"/>
      <c r="O550" s="117">
        <v>1</v>
      </c>
      <c r="P550" s="21">
        <f>SUMIFS(VENTAS[Cantidad],VENTAS[Code],INVENTARIO[[#This Row],[Code]])</f>
        <v>0</v>
      </c>
      <c r="Q550" s="21">
        <f>INVENTARIO[[#This Row],[Entradas]]-INVENTARIO[[#This Row],[Salidas]]</f>
        <v>1</v>
      </c>
      <c r="R550" s="20">
        <v>227</v>
      </c>
      <c r="S550" s="20">
        <v>17</v>
      </c>
      <c r="T550" s="20">
        <f t="shared" si="197"/>
        <v>13.352941176470589</v>
      </c>
      <c r="U550" s="21">
        <v>290</v>
      </c>
      <c r="V550" s="20">
        <v>17.5</v>
      </c>
      <c r="W550" s="20">
        <f t="shared" si="198"/>
        <v>5.0750000000000002</v>
      </c>
      <c r="X550" s="20">
        <f t="shared" si="199"/>
        <v>18.42794117647059</v>
      </c>
      <c r="Y550" s="20">
        <f t="shared" si="200"/>
        <v>25.104411764705883</v>
      </c>
      <c r="Z550" s="20">
        <v>27</v>
      </c>
      <c r="AA550" s="20">
        <f t="shared" si="201"/>
        <v>8.5720588235294102</v>
      </c>
      <c r="AB550" s="20"/>
    </row>
    <row r="551" spans="1:28" ht="50" customHeight="1" x14ac:dyDescent="0.15">
      <c r="A551" s="23" t="s">
        <v>1753</v>
      </c>
      <c r="B551" s="95"/>
      <c r="C551" s="22" t="s">
        <v>12</v>
      </c>
      <c r="D551" s="109" t="s">
        <v>208</v>
      </c>
      <c r="E551" s="88" t="s">
        <v>1347</v>
      </c>
      <c r="F551" s="77" t="s">
        <v>901</v>
      </c>
      <c r="G551" s="71" t="s">
        <v>166</v>
      </c>
      <c r="H551" s="21"/>
      <c r="I551" s="21">
        <v>1</v>
      </c>
      <c r="J551" s="21" t="s">
        <v>14</v>
      </c>
      <c r="K551" s="21"/>
      <c r="L551" s="21"/>
      <c r="M551" s="19">
        <f t="shared" si="196"/>
        <v>20</v>
      </c>
      <c r="N551" s="20"/>
      <c r="O551" s="119">
        <v>2</v>
      </c>
      <c r="P551" s="21">
        <f>SUMIFS(VENTAS[Cantidad],VENTAS[Code],INVENTARIO[[#This Row],[Code]])</f>
        <v>0</v>
      </c>
      <c r="Q551" s="21">
        <f>INVENTARIO[[#This Row],[Entradas]]-INVENTARIO[[#This Row],[Salidas]]</f>
        <v>2</v>
      </c>
      <c r="R551" s="20">
        <v>152</v>
      </c>
      <c r="S551" s="20">
        <v>17</v>
      </c>
      <c r="T551" s="20">
        <f t="shared" si="197"/>
        <v>8.9411764705882355</v>
      </c>
      <c r="U551" s="21">
        <v>165</v>
      </c>
      <c r="V551" s="20">
        <v>17.5</v>
      </c>
      <c r="W551" s="20">
        <f t="shared" si="198"/>
        <v>2.8875000000000002</v>
      </c>
      <c r="X551" s="20">
        <f t="shared" si="199"/>
        <v>11.828676470588235</v>
      </c>
      <c r="Y551" s="20">
        <f t="shared" si="200"/>
        <v>16.299264705882354</v>
      </c>
      <c r="Z551" s="20">
        <v>20</v>
      </c>
      <c r="AA551" s="20">
        <f t="shared" si="201"/>
        <v>8.1713235294117652</v>
      </c>
      <c r="AB551" s="20"/>
    </row>
    <row r="552" spans="1:28" ht="50" customHeight="1" x14ac:dyDescent="0.15">
      <c r="A552" s="23" t="s">
        <v>1754</v>
      </c>
      <c r="B552" s="95"/>
      <c r="C552" s="22" t="s">
        <v>12</v>
      </c>
      <c r="D552" s="109" t="s">
        <v>255</v>
      </c>
      <c r="E552" s="83" t="s">
        <v>1349</v>
      </c>
      <c r="F552" s="77" t="s">
        <v>700</v>
      </c>
      <c r="G552" s="71" t="s">
        <v>166</v>
      </c>
      <c r="H552" s="21"/>
      <c r="I552" s="21">
        <v>1</v>
      </c>
      <c r="J552" s="21" t="s">
        <v>14</v>
      </c>
      <c r="K552" s="21"/>
      <c r="L552" s="21"/>
      <c r="M552" s="19">
        <f t="shared" si="196"/>
        <v>12</v>
      </c>
      <c r="N552" s="20"/>
      <c r="O552" s="117">
        <v>1</v>
      </c>
      <c r="P552" s="21">
        <f>SUMIFS(VENTAS[Cantidad],VENTAS[Code],INVENTARIO[[#This Row],[Code]])</f>
        <v>0</v>
      </c>
      <c r="Q552" s="21">
        <f>INVENTARIO[[#This Row],[Entradas]]-INVENTARIO[[#This Row],[Salidas]]</f>
        <v>1</v>
      </c>
      <c r="R552" s="20">
        <v>87</v>
      </c>
      <c r="S552" s="20">
        <v>17</v>
      </c>
      <c r="T552" s="20">
        <f t="shared" si="197"/>
        <v>5.117647058823529</v>
      </c>
      <c r="U552" s="21">
        <v>75</v>
      </c>
      <c r="V552" s="20">
        <v>17.5</v>
      </c>
      <c r="W552" s="20">
        <f t="shared" si="198"/>
        <v>1.3125</v>
      </c>
      <c r="X552" s="20">
        <f t="shared" si="199"/>
        <v>6.430147058823529</v>
      </c>
      <c r="Y552" s="20">
        <f t="shared" si="200"/>
        <v>8.9889705882352935</v>
      </c>
      <c r="Z552" s="20">
        <v>12</v>
      </c>
      <c r="AA552" s="20">
        <f t="shared" si="201"/>
        <v>5.569852941176471</v>
      </c>
      <c r="AB552" s="20" t="s">
        <v>1310</v>
      </c>
    </row>
    <row r="553" spans="1:28" ht="50" customHeight="1" x14ac:dyDescent="0.15">
      <c r="A553" s="23" t="s">
        <v>1755</v>
      </c>
      <c r="B553" s="95"/>
      <c r="C553" s="22" t="s">
        <v>12</v>
      </c>
      <c r="D553" s="109" t="s">
        <v>255</v>
      </c>
      <c r="E553" s="88" t="s">
        <v>1349</v>
      </c>
      <c r="F553" s="77" t="s">
        <v>699</v>
      </c>
      <c r="G553" s="71" t="s">
        <v>166</v>
      </c>
      <c r="H553" s="21"/>
      <c r="I553" s="21">
        <v>1</v>
      </c>
      <c r="J553" s="21" t="s">
        <v>14</v>
      </c>
      <c r="K553" s="21"/>
      <c r="L553" s="21"/>
      <c r="M553" s="19">
        <f t="shared" si="196"/>
        <v>12</v>
      </c>
      <c r="N553" s="20"/>
      <c r="O553" s="119">
        <v>1</v>
      </c>
      <c r="P553" s="21">
        <f>SUMIFS(VENTAS[Cantidad],VENTAS[Code],INVENTARIO[[#This Row],[Code]])</f>
        <v>0</v>
      </c>
      <c r="Q553" s="21">
        <f>INVENTARIO[[#This Row],[Entradas]]-INVENTARIO[[#This Row],[Salidas]]</f>
        <v>1</v>
      </c>
      <c r="R553" s="20">
        <v>87</v>
      </c>
      <c r="S553" s="20">
        <v>17</v>
      </c>
      <c r="T553" s="20">
        <f t="shared" si="197"/>
        <v>5.117647058823529</v>
      </c>
      <c r="U553" s="21">
        <v>75</v>
      </c>
      <c r="V553" s="20">
        <v>17.5</v>
      </c>
      <c r="W553" s="20">
        <f t="shared" si="198"/>
        <v>1.3125</v>
      </c>
      <c r="X553" s="20">
        <f t="shared" si="199"/>
        <v>6.430147058823529</v>
      </c>
      <c r="Y553" s="20">
        <f t="shared" si="200"/>
        <v>8.9889705882352935</v>
      </c>
      <c r="Z553" s="20">
        <v>12</v>
      </c>
      <c r="AA553" s="20">
        <f t="shared" si="201"/>
        <v>5.569852941176471</v>
      </c>
      <c r="AB553" s="20"/>
    </row>
    <row r="554" spans="1:28" ht="50" customHeight="1" x14ac:dyDescent="0.15">
      <c r="A554" s="23" t="s">
        <v>1756</v>
      </c>
      <c r="B554" s="95"/>
      <c r="C554" s="22" t="s">
        <v>12</v>
      </c>
      <c r="D554" s="109" t="s">
        <v>255</v>
      </c>
      <c r="E554" s="83" t="s">
        <v>1349</v>
      </c>
      <c r="F554" s="77" t="s">
        <v>697</v>
      </c>
      <c r="G554" s="71" t="s">
        <v>166</v>
      </c>
      <c r="H554" s="21"/>
      <c r="I554" s="21">
        <v>1</v>
      </c>
      <c r="J554" s="21" t="s">
        <v>14</v>
      </c>
      <c r="K554" s="21"/>
      <c r="L554" s="21"/>
      <c r="M554" s="19">
        <f t="shared" si="196"/>
        <v>12</v>
      </c>
      <c r="N554" s="20"/>
      <c r="O554" s="117">
        <v>1</v>
      </c>
      <c r="P554" s="21">
        <f>SUMIFS(VENTAS[Cantidad],VENTAS[Code],INVENTARIO[[#This Row],[Code]])</f>
        <v>0</v>
      </c>
      <c r="Q554" s="21">
        <f>INVENTARIO[[#This Row],[Entradas]]-INVENTARIO[[#This Row],[Salidas]]</f>
        <v>1</v>
      </c>
      <c r="R554" s="20">
        <v>87</v>
      </c>
      <c r="S554" s="20">
        <v>17</v>
      </c>
      <c r="T554" s="20">
        <f t="shared" si="197"/>
        <v>5.117647058823529</v>
      </c>
      <c r="U554" s="21">
        <v>75</v>
      </c>
      <c r="V554" s="20">
        <v>17.5</v>
      </c>
      <c r="W554" s="20">
        <f t="shared" si="198"/>
        <v>1.3125</v>
      </c>
      <c r="X554" s="20">
        <f t="shared" si="199"/>
        <v>6.430147058823529</v>
      </c>
      <c r="Y554" s="20">
        <f t="shared" si="200"/>
        <v>8.9889705882352935</v>
      </c>
      <c r="Z554" s="20">
        <v>12</v>
      </c>
      <c r="AA554" s="20">
        <f t="shared" si="201"/>
        <v>5.569852941176471</v>
      </c>
      <c r="AB554" s="20"/>
    </row>
    <row r="555" spans="1:28" ht="50" customHeight="1" x14ac:dyDescent="0.15">
      <c r="A555" s="23" t="s">
        <v>1757</v>
      </c>
      <c r="B555" s="95"/>
      <c r="C555" s="22" t="s">
        <v>12</v>
      </c>
      <c r="D555" s="109" t="s">
        <v>255</v>
      </c>
      <c r="E555" s="88" t="s">
        <v>1350</v>
      </c>
      <c r="F555" s="77" t="s">
        <v>697</v>
      </c>
      <c r="G555" s="71" t="s">
        <v>166</v>
      </c>
      <c r="H555" s="21"/>
      <c r="I555" s="21">
        <v>1</v>
      </c>
      <c r="J555" s="21" t="s">
        <v>14</v>
      </c>
      <c r="K555" s="21"/>
      <c r="L555" s="21"/>
      <c r="M555" s="19">
        <f t="shared" ref="M555:M570" si="202">Z555</f>
        <v>12</v>
      </c>
      <c r="N555" s="20"/>
      <c r="O555" s="119">
        <v>2</v>
      </c>
      <c r="P555" s="21">
        <f>SUMIFS(VENTAS[Cantidad],VENTAS[Code],INVENTARIO[[#This Row],[Code]])</f>
        <v>1</v>
      </c>
      <c r="Q555" s="21">
        <f>INVENTARIO[[#This Row],[Entradas]]-INVENTARIO[[#This Row],[Salidas]]</f>
        <v>1</v>
      </c>
      <c r="R555" s="20">
        <v>103</v>
      </c>
      <c r="S555" s="20">
        <v>17</v>
      </c>
      <c r="T555" s="20">
        <f t="shared" ref="T555:T570" si="203">R555/S555</f>
        <v>6.0588235294117645</v>
      </c>
      <c r="U555" s="21">
        <v>60</v>
      </c>
      <c r="V555" s="20">
        <v>17.5</v>
      </c>
      <c r="W555" s="20">
        <f t="shared" ref="W555:W570" si="204">U555*V555/1000</f>
        <v>1.05</v>
      </c>
      <c r="X555" s="20">
        <f t="shared" ref="X555:X570" si="205">T555+W555</f>
        <v>7.1088235294117643</v>
      </c>
      <c r="Y555" s="20">
        <f t="shared" ref="Y555:Y570" si="206">T555*1.5+W555</f>
        <v>10.138235294117647</v>
      </c>
      <c r="Z555" s="20">
        <v>12</v>
      </c>
      <c r="AA555" s="20">
        <f t="shared" ref="AA555:AA570" si="207">Z555-T555-W555</f>
        <v>4.8911764705882357</v>
      </c>
      <c r="AB555" s="20"/>
    </row>
    <row r="556" spans="1:28" ht="50" customHeight="1" x14ac:dyDescent="0.15">
      <c r="A556" s="23" t="s">
        <v>1758</v>
      </c>
      <c r="B556" s="95"/>
      <c r="C556" s="22" t="s">
        <v>12</v>
      </c>
      <c r="D556" s="109" t="s">
        <v>255</v>
      </c>
      <c r="E556" s="83" t="s">
        <v>1350</v>
      </c>
      <c r="F556" s="77" t="s">
        <v>699</v>
      </c>
      <c r="G556" s="71" t="s">
        <v>166</v>
      </c>
      <c r="H556" s="21"/>
      <c r="I556" s="21">
        <v>1</v>
      </c>
      <c r="J556" s="21" t="s">
        <v>14</v>
      </c>
      <c r="K556" s="21"/>
      <c r="L556" s="21"/>
      <c r="M556" s="19">
        <f t="shared" si="202"/>
        <v>12</v>
      </c>
      <c r="N556" s="20"/>
      <c r="O556" s="117">
        <v>2</v>
      </c>
      <c r="P556" s="21">
        <f>SUMIFS(VENTAS[Cantidad],VENTAS[Code],INVENTARIO[[#This Row],[Code]])</f>
        <v>0</v>
      </c>
      <c r="Q556" s="21">
        <f>INVENTARIO[[#This Row],[Entradas]]-INVENTARIO[[#This Row],[Salidas]]</f>
        <v>2</v>
      </c>
      <c r="R556" s="20">
        <v>103</v>
      </c>
      <c r="S556" s="20">
        <v>17</v>
      </c>
      <c r="T556" s="20">
        <f t="shared" si="203"/>
        <v>6.0588235294117645</v>
      </c>
      <c r="U556" s="21">
        <v>60</v>
      </c>
      <c r="V556" s="20">
        <v>17.5</v>
      </c>
      <c r="W556" s="20">
        <f t="shared" si="204"/>
        <v>1.05</v>
      </c>
      <c r="X556" s="20">
        <f t="shared" si="205"/>
        <v>7.1088235294117643</v>
      </c>
      <c r="Y556" s="20">
        <f t="shared" si="206"/>
        <v>10.138235294117647</v>
      </c>
      <c r="Z556" s="20">
        <v>12</v>
      </c>
      <c r="AA556" s="20">
        <f t="shared" si="207"/>
        <v>4.8911764705882357</v>
      </c>
      <c r="AB556" s="20"/>
    </row>
    <row r="557" spans="1:28" ht="50" customHeight="1" x14ac:dyDescent="0.15">
      <c r="A557" s="23" t="s">
        <v>1759</v>
      </c>
      <c r="B557" s="95"/>
      <c r="C557" s="22" t="s">
        <v>12</v>
      </c>
      <c r="D557" s="109" t="s">
        <v>217</v>
      </c>
      <c r="E557" s="88" t="s">
        <v>1352</v>
      </c>
      <c r="F557" s="77" t="s">
        <v>716</v>
      </c>
      <c r="G557" s="71" t="s">
        <v>166</v>
      </c>
      <c r="H557" s="21"/>
      <c r="I557" s="21">
        <v>1</v>
      </c>
      <c r="J557" s="21" t="s">
        <v>14</v>
      </c>
      <c r="K557" s="21"/>
      <c r="L557" s="21"/>
      <c r="M557" s="19">
        <f t="shared" si="202"/>
        <v>40</v>
      </c>
      <c r="N557" s="20"/>
      <c r="O557" s="119">
        <v>2</v>
      </c>
      <c r="P557" s="21">
        <f>SUMIFS(VENTAS[Cantidad],VENTAS[Code],INVENTARIO[[#This Row],[Code]])</f>
        <v>0</v>
      </c>
      <c r="Q557" s="21">
        <f>INVENTARIO[[#This Row],[Entradas]]-INVENTARIO[[#This Row],[Salidas]]</f>
        <v>2</v>
      </c>
      <c r="R557" s="20">
        <v>295</v>
      </c>
      <c r="S557" s="20">
        <v>17</v>
      </c>
      <c r="T557" s="20">
        <f t="shared" si="203"/>
        <v>17.352941176470587</v>
      </c>
      <c r="U557" s="21">
        <v>560</v>
      </c>
      <c r="V557" s="20">
        <v>17.5</v>
      </c>
      <c r="W557" s="20">
        <f t="shared" si="204"/>
        <v>9.8000000000000007</v>
      </c>
      <c r="X557" s="20">
        <f t="shared" si="205"/>
        <v>27.152941176470588</v>
      </c>
      <c r="Y557" s="20">
        <f t="shared" si="206"/>
        <v>35.829411764705881</v>
      </c>
      <c r="Z557" s="20">
        <v>40</v>
      </c>
      <c r="AA557" s="20">
        <f t="shared" si="207"/>
        <v>12.847058823529412</v>
      </c>
      <c r="AB557" s="20"/>
    </row>
    <row r="558" spans="1:28" ht="50" customHeight="1" x14ac:dyDescent="0.15">
      <c r="A558" s="23" t="s">
        <v>1760</v>
      </c>
      <c r="B558" s="95"/>
      <c r="C558" s="22" t="s">
        <v>12</v>
      </c>
      <c r="D558" s="109" t="s">
        <v>53</v>
      </c>
      <c r="E558" s="83" t="s">
        <v>1354</v>
      </c>
      <c r="F558" s="77" t="s">
        <v>697</v>
      </c>
      <c r="G558" s="71" t="s">
        <v>166</v>
      </c>
      <c r="H558" s="21"/>
      <c r="I558" s="21">
        <v>1</v>
      </c>
      <c r="J558" s="21" t="s">
        <v>14</v>
      </c>
      <c r="K558" s="21"/>
      <c r="L558" s="21"/>
      <c r="M558" s="19">
        <f t="shared" si="202"/>
        <v>15</v>
      </c>
      <c r="N558" s="20"/>
      <c r="O558" s="117">
        <v>1</v>
      </c>
      <c r="P558" s="21">
        <f>SUMIFS(VENTAS[Cantidad],VENTAS[Code],INVENTARIO[[#This Row],[Code]])</f>
        <v>0</v>
      </c>
      <c r="Q558" s="21">
        <f>INVENTARIO[[#This Row],[Entradas]]-INVENTARIO[[#This Row],[Salidas]]</f>
        <v>1</v>
      </c>
      <c r="R558" s="20">
        <v>158</v>
      </c>
      <c r="S558" s="20">
        <v>17</v>
      </c>
      <c r="T558" s="20">
        <f t="shared" si="203"/>
        <v>9.2941176470588243</v>
      </c>
      <c r="U558" s="21">
        <v>160</v>
      </c>
      <c r="V558" s="20">
        <v>17.5</v>
      </c>
      <c r="W558" s="20">
        <f t="shared" si="204"/>
        <v>2.8</v>
      </c>
      <c r="X558" s="20">
        <f t="shared" si="205"/>
        <v>12.094117647058823</v>
      </c>
      <c r="Y558" s="20">
        <f t="shared" si="206"/>
        <v>16.741176470588236</v>
      </c>
      <c r="Z558" s="20">
        <v>15</v>
      </c>
      <c r="AA558" s="20">
        <f t="shared" si="207"/>
        <v>2.9058823529411759</v>
      </c>
      <c r="AB558" s="20"/>
    </row>
    <row r="559" spans="1:28" ht="50" customHeight="1" x14ac:dyDescent="0.15">
      <c r="A559" s="23" t="s">
        <v>1761</v>
      </c>
      <c r="B559" s="95"/>
      <c r="C559" s="22" t="s">
        <v>12</v>
      </c>
      <c r="D559" s="109" t="s">
        <v>53</v>
      </c>
      <c r="E559" s="88" t="s">
        <v>1353</v>
      </c>
      <c r="F559" s="77" t="s">
        <v>697</v>
      </c>
      <c r="G559" s="71" t="s">
        <v>166</v>
      </c>
      <c r="H559" s="21"/>
      <c r="I559" s="21">
        <v>1</v>
      </c>
      <c r="J559" s="21" t="s">
        <v>14</v>
      </c>
      <c r="K559" s="21"/>
      <c r="L559" s="21"/>
      <c r="M559" s="19">
        <f t="shared" si="202"/>
        <v>15</v>
      </c>
      <c r="N559" s="20"/>
      <c r="O559" s="119">
        <v>1</v>
      </c>
      <c r="P559" s="21">
        <f>SUMIFS(VENTAS[Cantidad],VENTAS[Code],INVENTARIO[[#This Row],[Code]])</f>
        <v>1</v>
      </c>
      <c r="Q559" s="21">
        <f>INVENTARIO[[#This Row],[Entradas]]-INVENTARIO[[#This Row],[Salidas]]</f>
        <v>0</v>
      </c>
      <c r="R559" s="20">
        <v>156</v>
      </c>
      <c r="S559" s="20">
        <v>17</v>
      </c>
      <c r="T559" s="20">
        <f t="shared" si="203"/>
        <v>9.1764705882352935</v>
      </c>
      <c r="U559" s="21">
        <v>160</v>
      </c>
      <c r="V559" s="20">
        <v>17.5</v>
      </c>
      <c r="W559" s="20">
        <f t="shared" si="204"/>
        <v>2.8</v>
      </c>
      <c r="X559" s="20">
        <f t="shared" si="205"/>
        <v>11.976470588235294</v>
      </c>
      <c r="Y559" s="20">
        <f t="shared" si="206"/>
        <v>16.564705882352939</v>
      </c>
      <c r="Z559" s="20">
        <v>15</v>
      </c>
      <c r="AA559" s="20">
        <f t="shared" si="207"/>
        <v>3.0235294117647067</v>
      </c>
      <c r="AB559" s="20" t="s">
        <v>1310</v>
      </c>
    </row>
    <row r="560" spans="1:28" ht="50" customHeight="1" x14ac:dyDescent="0.15">
      <c r="A560" s="23" t="s">
        <v>1762</v>
      </c>
      <c r="B560" s="95"/>
      <c r="C560" s="22" t="s">
        <v>12</v>
      </c>
      <c r="D560" s="109" t="s">
        <v>51</v>
      </c>
      <c r="E560" s="83" t="s">
        <v>1357</v>
      </c>
      <c r="F560" s="77" t="s">
        <v>697</v>
      </c>
      <c r="G560" s="71" t="s">
        <v>166</v>
      </c>
      <c r="H560" s="21"/>
      <c r="I560" s="21">
        <v>1</v>
      </c>
      <c r="J560" s="21" t="s">
        <v>14</v>
      </c>
      <c r="K560" s="21"/>
      <c r="L560" s="21"/>
      <c r="M560" s="19">
        <f t="shared" si="202"/>
        <v>30</v>
      </c>
      <c r="N560" s="20"/>
      <c r="O560" s="117">
        <v>2</v>
      </c>
      <c r="P560" s="21">
        <f>SUMIFS(VENTAS[Cantidad],VENTAS[Code],INVENTARIO[[#This Row],[Code]])</f>
        <v>0</v>
      </c>
      <c r="Q560" s="21">
        <f>INVENTARIO[[#This Row],[Entradas]]-INVENTARIO[[#This Row],[Salidas]]</f>
        <v>2</v>
      </c>
      <c r="R560" s="20">
        <v>298</v>
      </c>
      <c r="S560" s="20">
        <v>17</v>
      </c>
      <c r="T560" s="20">
        <f t="shared" si="203"/>
        <v>17.529411764705884</v>
      </c>
      <c r="U560" s="21">
        <v>350</v>
      </c>
      <c r="V560" s="20">
        <v>17.5</v>
      </c>
      <c r="W560" s="20">
        <f t="shared" si="204"/>
        <v>6.125</v>
      </c>
      <c r="X560" s="20">
        <f t="shared" si="205"/>
        <v>23.654411764705884</v>
      </c>
      <c r="Y560" s="20">
        <f t="shared" si="206"/>
        <v>32.419117647058826</v>
      </c>
      <c r="Z560" s="20">
        <v>30</v>
      </c>
      <c r="AA560" s="20">
        <f t="shared" si="207"/>
        <v>6.345588235294116</v>
      </c>
      <c r="AB560" s="20"/>
    </row>
    <row r="561" spans="1:28" ht="50" customHeight="1" x14ac:dyDescent="0.15">
      <c r="A561" s="23" t="s">
        <v>1763</v>
      </c>
      <c r="B561" s="95"/>
      <c r="C561" s="22" t="s">
        <v>12</v>
      </c>
      <c r="D561" s="109" t="s">
        <v>51</v>
      </c>
      <c r="E561" s="88" t="s">
        <v>1357</v>
      </c>
      <c r="F561" s="77" t="s">
        <v>699</v>
      </c>
      <c r="G561" s="71" t="s">
        <v>166</v>
      </c>
      <c r="H561" s="21"/>
      <c r="I561" s="21">
        <v>1</v>
      </c>
      <c r="J561" s="21" t="s">
        <v>14</v>
      </c>
      <c r="K561" s="21"/>
      <c r="L561" s="21"/>
      <c r="M561" s="19">
        <f t="shared" si="202"/>
        <v>30</v>
      </c>
      <c r="N561" s="20"/>
      <c r="O561" s="119">
        <v>1</v>
      </c>
      <c r="P561" s="21">
        <f>SUMIFS(VENTAS[Cantidad],VENTAS[Code],INVENTARIO[[#This Row],[Code]])</f>
        <v>0</v>
      </c>
      <c r="Q561" s="21">
        <f>INVENTARIO[[#This Row],[Entradas]]-INVENTARIO[[#This Row],[Salidas]]</f>
        <v>1</v>
      </c>
      <c r="R561" s="20">
        <v>298</v>
      </c>
      <c r="S561" s="20">
        <v>17</v>
      </c>
      <c r="T561" s="20">
        <f t="shared" si="203"/>
        <v>17.529411764705884</v>
      </c>
      <c r="U561" s="21">
        <v>350</v>
      </c>
      <c r="V561" s="20">
        <v>17.5</v>
      </c>
      <c r="W561" s="20">
        <f t="shared" si="204"/>
        <v>6.125</v>
      </c>
      <c r="X561" s="20">
        <f t="shared" si="205"/>
        <v>23.654411764705884</v>
      </c>
      <c r="Y561" s="20">
        <f t="shared" si="206"/>
        <v>32.419117647058826</v>
      </c>
      <c r="Z561" s="20">
        <v>30</v>
      </c>
      <c r="AA561" s="20">
        <f t="shared" si="207"/>
        <v>6.345588235294116</v>
      </c>
      <c r="AB561" s="20"/>
    </row>
    <row r="562" spans="1:28" ht="50" customHeight="1" x14ac:dyDescent="0.15">
      <c r="A562" s="23" t="s">
        <v>1764</v>
      </c>
      <c r="B562" s="95"/>
      <c r="C562" s="22" t="s">
        <v>12</v>
      </c>
      <c r="D562" s="109" t="s">
        <v>208</v>
      </c>
      <c r="E562" s="83" t="s">
        <v>1774</v>
      </c>
      <c r="F562" s="77" t="s">
        <v>1775</v>
      </c>
      <c r="G562" s="71" t="s">
        <v>166</v>
      </c>
      <c r="H562" s="21"/>
      <c r="I562" s="21">
        <v>1</v>
      </c>
      <c r="J562" s="21" t="s">
        <v>14</v>
      </c>
      <c r="K562" s="21"/>
      <c r="L562" s="21"/>
      <c r="M562" s="19">
        <f t="shared" si="202"/>
        <v>20</v>
      </c>
      <c r="N562" s="20"/>
      <c r="O562" s="117">
        <v>1</v>
      </c>
      <c r="P562" s="21">
        <f>SUMIFS(VENTAS[Cantidad],VENTAS[Code],INVENTARIO[[#This Row],[Code]])</f>
        <v>0</v>
      </c>
      <c r="Q562" s="21">
        <f>INVENTARIO[[#This Row],[Entradas]]-INVENTARIO[[#This Row],[Salidas]]</f>
        <v>1</v>
      </c>
      <c r="R562" s="20">
        <v>400</v>
      </c>
      <c r="S562" s="20">
        <v>17</v>
      </c>
      <c r="T562" s="20">
        <f t="shared" si="203"/>
        <v>23.529411764705884</v>
      </c>
      <c r="U562" s="21">
        <v>100</v>
      </c>
      <c r="V562" s="20">
        <v>17.5</v>
      </c>
      <c r="W562" s="20">
        <f t="shared" si="204"/>
        <v>1.75</v>
      </c>
      <c r="X562" s="20">
        <f t="shared" si="205"/>
        <v>25.279411764705884</v>
      </c>
      <c r="Y562" s="20">
        <f t="shared" si="206"/>
        <v>37.044117647058826</v>
      </c>
      <c r="Z562" s="20">
        <v>20</v>
      </c>
      <c r="AA562" s="20">
        <f t="shared" si="207"/>
        <v>-5.279411764705884</v>
      </c>
      <c r="AB562" s="20"/>
    </row>
    <row r="563" spans="1:28" ht="50" customHeight="1" x14ac:dyDescent="0.15">
      <c r="A563" s="23" t="s">
        <v>1765</v>
      </c>
      <c r="B563" s="95"/>
      <c r="C563" s="22" t="s">
        <v>12</v>
      </c>
      <c r="D563" s="109" t="s">
        <v>51</v>
      </c>
      <c r="E563" s="88" t="s">
        <v>1776</v>
      </c>
      <c r="F563" s="77" t="s">
        <v>694</v>
      </c>
      <c r="G563" s="71" t="s">
        <v>166</v>
      </c>
      <c r="H563" s="21"/>
      <c r="I563" s="21">
        <v>1</v>
      </c>
      <c r="J563" s="21" t="s">
        <v>14</v>
      </c>
      <c r="K563" s="21"/>
      <c r="L563" s="21"/>
      <c r="M563" s="19">
        <f t="shared" si="202"/>
        <v>30</v>
      </c>
      <c r="N563" s="20"/>
      <c r="O563" s="119">
        <v>1</v>
      </c>
      <c r="P563" s="21">
        <f>SUMIFS(VENTAS[Cantidad],VENTAS[Code],INVENTARIO[[#This Row],[Code]])</f>
        <v>0</v>
      </c>
      <c r="Q563" s="21">
        <f>INVENTARIO[[#This Row],[Entradas]]-INVENTARIO[[#This Row],[Salidas]]</f>
        <v>1</v>
      </c>
      <c r="R563" s="20">
        <v>285</v>
      </c>
      <c r="S563" s="20">
        <v>17</v>
      </c>
      <c r="T563" s="20">
        <f t="shared" si="203"/>
        <v>16.764705882352942</v>
      </c>
      <c r="U563" s="21">
        <v>300</v>
      </c>
      <c r="V563" s="20">
        <v>17.5</v>
      </c>
      <c r="W563" s="20">
        <f t="shared" si="204"/>
        <v>5.25</v>
      </c>
      <c r="X563" s="20">
        <f t="shared" si="205"/>
        <v>22.014705882352942</v>
      </c>
      <c r="Y563" s="20">
        <f t="shared" si="206"/>
        <v>30.397058823529413</v>
      </c>
      <c r="Z563" s="20">
        <v>30</v>
      </c>
      <c r="AA563" s="20">
        <f t="shared" si="207"/>
        <v>7.985294117647058</v>
      </c>
      <c r="AB563" s="20"/>
    </row>
    <row r="564" spans="1:28" ht="50" customHeight="1" x14ac:dyDescent="0.15">
      <c r="A564" s="23" t="s">
        <v>1766</v>
      </c>
      <c r="B564" s="95"/>
      <c r="C564" s="22" t="s">
        <v>12</v>
      </c>
      <c r="D564" s="109" t="s">
        <v>51</v>
      </c>
      <c r="E564" s="83" t="s">
        <v>1779</v>
      </c>
      <c r="F564" s="77"/>
      <c r="G564" s="71" t="s">
        <v>166</v>
      </c>
      <c r="H564" s="21"/>
      <c r="I564" s="21">
        <v>1</v>
      </c>
      <c r="J564" s="21" t="s">
        <v>14</v>
      </c>
      <c r="K564" s="21"/>
      <c r="L564" s="21"/>
      <c r="M564" s="19">
        <f t="shared" si="202"/>
        <v>25</v>
      </c>
      <c r="N564" s="20"/>
      <c r="O564" s="117">
        <v>1</v>
      </c>
      <c r="P564" s="21">
        <f>SUMIFS(VENTAS[Cantidad],VENTAS[Code],INVENTARIO[[#This Row],[Code]])</f>
        <v>1</v>
      </c>
      <c r="Q564" s="21">
        <f>INVENTARIO[[#This Row],[Entradas]]-INVENTARIO[[#This Row],[Salidas]]</f>
        <v>0</v>
      </c>
      <c r="R564" s="20">
        <v>240</v>
      </c>
      <c r="S564" s="20">
        <v>17</v>
      </c>
      <c r="T564" s="20">
        <f t="shared" si="203"/>
        <v>14.117647058823529</v>
      </c>
      <c r="U564" s="21">
        <v>350</v>
      </c>
      <c r="V564" s="20">
        <v>17.5</v>
      </c>
      <c r="W564" s="20">
        <f t="shared" si="204"/>
        <v>6.125</v>
      </c>
      <c r="X564" s="20">
        <f t="shared" si="205"/>
        <v>20.242647058823529</v>
      </c>
      <c r="Y564" s="20">
        <f t="shared" si="206"/>
        <v>27.301470588235293</v>
      </c>
      <c r="Z564" s="20">
        <v>25</v>
      </c>
      <c r="AA564" s="20">
        <f t="shared" si="207"/>
        <v>4.757352941176471</v>
      </c>
      <c r="AB564" s="20"/>
    </row>
    <row r="565" spans="1:28" ht="50" customHeight="1" x14ac:dyDescent="0.15">
      <c r="A565" s="23" t="s">
        <v>1767</v>
      </c>
      <c r="B565" s="95"/>
      <c r="C565" s="22" t="s">
        <v>12</v>
      </c>
      <c r="D565" s="109" t="s">
        <v>255</v>
      </c>
      <c r="E565" s="88" t="s">
        <v>1789</v>
      </c>
      <c r="F565" s="77" t="s">
        <v>697</v>
      </c>
      <c r="G565" s="71" t="s">
        <v>166</v>
      </c>
      <c r="H565" s="21"/>
      <c r="I565" s="21">
        <v>1</v>
      </c>
      <c r="J565" s="21" t="s">
        <v>14</v>
      </c>
      <c r="K565" s="21"/>
      <c r="L565" s="21"/>
      <c r="M565" s="19">
        <f t="shared" si="202"/>
        <v>12</v>
      </c>
      <c r="N565" s="20"/>
      <c r="O565" s="119">
        <v>1</v>
      </c>
      <c r="P565" s="21">
        <f>SUMIFS(VENTAS[Cantidad],VENTAS[Code],INVENTARIO[[#This Row],[Code]])</f>
        <v>1</v>
      </c>
      <c r="Q565" s="21">
        <f>INVENTARIO[[#This Row],[Entradas]]-INVENTARIO[[#This Row],[Salidas]]</f>
        <v>0</v>
      </c>
      <c r="R565" s="20">
        <v>145</v>
      </c>
      <c r="S565" s="20">
        <v>17</v>
      </c>
      <c r="T565" s="20">
        <f t="shared" si="203"/>
        <v>8.5294117647058822</v>
      </c>
      <c r="U565" s="21">
        <v>60</v>
      </c>
      <c r="V565" s="20">
        <v>17.5</v>
      </c>
      <c r="W565" s="20">
        <f t="shared" si="204"/>
        <v>1.05</v>
      </c>
      <c r="X565" s="20">
        <f t="shared" si="205"/>
        <v>9.579411764705883</v>
      </c>
      <c r="Y565" s="20">
        <f t="shared" si="206"/>
        <v>13.844117647058823</v>
      </c>
      <c r="Z565" s="20">
        <v>12</v>
      </c>
      <c r="AA565" s="20">
        <f t="shared" si="207"/>
        <v>2.4205882352941179</v>
      </c>
      <c r="AB565" s="20"/>
    </row>
    <row r="566" spans="1:28" ht="50" customHeight="1" x14ac:dyDescent="0.15">
      <c r="A566" s="23" t="s">
        <v>1768</v>
      </c>
      <c r="B566" s="95"/>
      <c r="C566" s="22" t="s">
        <v>12</v>
      </c>
      <c r="D566" s="109" t="s">
        <v>923</v>
      </c>
      <c r="E566" s="83" t="s">
        <v>1790</v>
      </c>
      <c r="F566" s="77" t="s">
        <v>697</v>
      </c>
      <c r="G566" s="71" t="s">
        <v>166</v>
      </c>
      <c r="H566" s="21"/>
      <c r="I566" s="21">
        <v>1</v>
      </c>
      <c r="J566" s="21" t="s">
        <v>14</v>
      </c>
      <c r="K566" s="21"/>
      <c r="L566" s="21"/>
      <c r="M566" s="19">
        <f t="shared" si="202"/>
        <v>12</v>
      </c>
      <c r="N566" s="20"/>
      <c r="O566" s="117">
        <v>2</v>
      </c>
      <c r="P566" s="21">
        <f>SUMIFS(VENTAS[Cantidad],VENTAS[Code],INVENTARIO[[#This Row],[Code]])</f>
        <v>0</v>
      </c>
      <c r="Q566" s="21">
        <f>INVENTARIO[[#This Row],[Entradas]]-INVENTARIO[[#This Row],[Salidas]]</f>
        <v>2</v>
      </c>
      <c r="R566" s="20">
        <v>120</v>
      </c>
      <c r="S566" s="20">
        <v>17</v>
      </c>
      <c r="T566" s="20">
        <f t="shared" si="203"/>
        <v>7.0588235294117645</v>
      </c>
      <c r="U566" s="21">
        <v>60</v>
      </c>
      <c r="V566" s="20">
        <v>17.5</v>
      </c>
      <c r="W566" s="20">
        <f t="shared" si="204"/>
        <v>1.05</v>
      </c>
      <c r="X566" s="20">
        <f t="shared" si="205"/>
        <v>8.1088235294117652</v>
      </c>
      <c r="Y566" s="20">
        <f t="shared" si="206"/>
        <v>11.638235294117647</v>
      </c>
      <c r="Z566" s="20">
        <f t="shared" ref="Z566" si="208">ROUNDUP(Y566,0)</f>
        <v>12</v>
      </c>
      <c r="AA566" s="20">
        <f t="shared" si="207"/>
        <v>3.8911764705882357</v>
      </c>
      <c r="AB566" s="20"/>
    </row>
    <row r="567" spans="1:28" ht="50" customHeight="1" x14ac:dyDescent="0.15">
      <c r="A567" s="23" t="s">
        <v>1769</v>
      </c>
      <c r="B567" s="95"/>
      <c r="C567" s="22" t="s">
        <v>12</v>
      </c>
      <c r="D567" s="109" t="s">
        <v>418</v>
      </c>
      <c r="E567" s="88" t="s">
        <v>1791</v>
      </c>
      <c r="F567" s="77" t="s">
        <v>699</v>
      </c>
      <c r="G567" s="71" t="s">
        <v>428</v>
      </c>
      <c r="H567" s="21"/>
      <c r="I567" s="21">
        <v>1</v>
      </c>
      <c r="J567" s="21" t="s">
        <v>14</v>
      </c>
      <c r="K567" s="21"/>
      <c r="L567" s="21"/>
      <c r="M567" s="19">
        <f t="shared" si="202"/>
        <v>25</v>
      </c>
      <c r="N567" s="20"/>
      <c r="O567" s="119">
        <v>1</v>
      </c>
      <c r="P567" s="21">
        <f>SUMIFS(VENTAS[Cantidad],VENTAS[Code],INVENTARIO[[#This Row],[Code]])</f>
        <v>0</v>
      </c>
      <c r="Q567" s="21">
        <f>INVENTARIO[[#This Row],[Entradas]]-INVENTARIO[[#This Row],[Salidas]]</f>
        <v>1</v>
      </c>
      <c r="R567" s="20">
        <v>229</v>
      </c>
      <c r="S567" s="20">
        <v>17</v>
      </c>
      <c r="T567" s="20">
        <f t="shared" si="203"/>
        <v>13.470588235294118</v>
      </c>
      <c r="U567" s="21">
        <v>160</v>
      </c>
      <c r="V567" s="20">
        <v>17.5</v>
      </c>
      <c r="W567" s="20">
        <f t="shared" si="204"/>
        <v>2.8</v>
      </c>
      <c r="X567" s="20">
        <f t="shared" si="205"/>
        <v>16.270588235294117</v>
      </c>
      <c r="Y567" s="20">
        <f t="shared" si="206"/>
        <v>23.005882352941178</v>
      </c>
      <c r="Z567" s="20">
        <v>25</v>
      </c>
      <c r="AA567" s="20">
        <f t="shared" si="207"/>
        <v>8.7294117647058833</v>
      </c>
      <c r="AB567" s="20"/>
    </row>
    <row r="568" spans="1:28" ht="50" customHeight="1" x14ac:dyDescent="0.15">
      <c r="A568" s="23" t="s">
        <v>1770</v>
      </c>
      <c r="B568" s="95"/>
      <c r="C568" s="22" t="s">
        <v>12</v>
      </c>
      <c r="D568" s="109" t="s">
        <v>418</v>
      </c>
      <c r="E568" s="83" t="s">
        <v>1792</v>
      </c>
      <c r="F568" s="77" t="s">
        <v>699</v>
      </c>
      <c r="G568" s="71" t="s">
        <v>428</v>
      </c>
      <c r="H568" s="21"/>
      <c r="I568" s="21">
        <v>1</v>
      </c>
      <c r="J568" s="21" t="s">
        <v>14</v>
      </c>
      <c r="K568" s="21"/>
      <c r="L568" s="21"/>
      <c r="M568" s="19">
        <f t="shared" si="202"/>
        <v>20</v>
      </c>
      <c r="N568" s="20"/>
      <c r="O568" s="117">
        <v>1</v>
      </c>
      <c r="P568" s="21">
        <f>SUMIFS(VENTAS[Cantidad],VENTAS[Code],INVENTARIO[[#This Row],[Code]])</f>
        <v>0</v>
      </c>
      <c r="Q568" s="21">
        <f>INVENTARIO[[#This Row],[Entradas]]-INVENTARIO[[#This Row],[Salidas]]</f>
        <v>1</v>
      </c>
      <c r="R568" s="20">
        <v>289</v>
      </c>
      <c r="S568" s="20">
        <v>17</v>
      </c>
      <c r="T568" s="20">
        <f t="shared" si="203"/>
        <v>17</v>
      </c>
      <c r="U568" s="21">
        <v>170</v>
      </c>
      <c r="V568" s="20">
        <v>17.5</v>
      </c>
      <c r="W568" s="20">
        <f t="shared" si="204"/>
        <v>2.9750000000000001</v>
      </c>
      <c r="X568" s="20">
        <f t="shared" si="205"/>
        <v>19.975000000000001</v>
      </c>
      <c r="Y568" s="20">
        <f t="shared" si="206"/>
        <v>28.475000000000001</v>
      </c>
      <c r="Z568" s="20">
        <v>20</v>
      </c>
      <c r="AA568" s="20">
        <f t="shared" si="207"/>
        <v>2.4999999999999911E-2</v>
      </c>
      <c r="AB568" s="20"/>
    </row>
    <row r="569" spans="1:28" ht="50" customHeight="1" x14ac:dyDescent="0.15">
      <c r="A569" s="23" t="s">
        <v>1771</v>
      </c>
      <c r="B569" s="95"/>
      <c r="C569" s="22" t="s">
        <v>12</v>
      </c>
      <c r="D569" s="109" t="s">
        <v>418</v>
      </c>
      <c r="E569" s="88" t="s">
        <v>1793</v>
      </c>
      <c r="F569" s="77" t="s">
        <v>700</v>
      </c>
      <c r="G569" s="71" t="s">
        <v>428</v>
      </c>
      <c r="H569" s="21"/>
      <c r="I569" s="21">
        <v>1</v>
      </c>
      <c r="J569" s="21" t="s">
        <v>14</v>
      </c>
      <c r="K569" s="21"/>
      <c r="L569" s="21"/>
      <c r="M569" s="19">
        <f t="shared" si="202"/>
        <v>30</v>
      </c>
      <c r="N569" s="20"/>
      <c r="O569" s="119">
        <v>1</v>
      </c>
      <c r="P569" s="21">
        <f>SUMIFS(VENTAS[Cantidad],VENTAS[Code],INVENTARIO[[#This Row],[Code]])</f>
        <v>0</v>
      </c>
      <c r="Q569" s="21">
        <f>INVENTARIO[[#This Row],[Entradas]]-INVENTARIO[[#This Row],[Salidas]]</f>
        <v>1</v>
      </c>
      <c r="R569" s="20">
        <v>379</v>
      </c>
      <c r="S569" s="20">
        <v>17</v>
      </c>
      <c r="T569" s="20">
        <f t="shared" si="203"/>
        <v>22.294117647058822</v>
      </c>
      <c r="U569" s="21">
        <v>170</v>
      </c>
      <c r="V569" s="20">
        <v>17.5</v>
      </c>
      <c r="W569" s="20">
        <f t="shared" si="204"/>
        <v>2.9750000000000001</v>
      </c>
      <c r="X569" s="20">
        <f t="shared" si="205"/>
        <v>25.269117647058824</v>
      </c>
      <c r="Y569" s="20">
        <f t="shared" si="206"/>
        <v>36.416176470588233</v>
      </c>
      <c r="Z569" s="20">
        <v>30</v>
      </c>
      <c r="AA569" s="20">
        <f t="shared" si="207"/>
        <v>4.7308823529411779</v>
      </c>
      <c r="AB569" s="20"/>
    </row>
    <row r="570" spans="1:28" ht="50" customHeight="1" x14ac:dyDescent="0.15">
      <c r="A570" s="23" t="s">
        <v>1772</v>
      </c>
      <c r="B570" s="95"/>
      <c r="C570" s="22" t="s">
        <v>12</v>
      </c>
      <c r="D570" s="109" t="s">
        <v>217</v>
      </c>
      <c r="E570" s="83" t="s">
        <v>1794</v>
      </c>
      <c r="F570" s="77" t="s">
        <v>716</v>
      </c>
      <c r="G570" s="71" t="s">
        <v>166</v>
      </c>
      <c r="H570" s="21"/>
      <c r="I570" s="21">
        <v>1</v>
      </c>
      <c r="J570" s="21" t="s">
        <v>14</v>
      </c>
      <c r="K570" s="21"/>
      <c r="L570" s="21"/>
      <c r="M570" s="19">
        <f t="shared" si="202"/>
        <v>40</v>
      </c>
      <c r="N570" s="20"/>
      <c r="O570" s="117">
        <v>1</v>
      </c>
      <c r="P570" s="21">
        <f>SUMIFS(VENTAS[Cantidad],VENTAS[Code],INVENTARIO[[#This Row],[Code]])</f>
        <v>0</v>
      </c>
      <c r="Q570" s="21">
        <f>INVENTARIO[[#This Row],[Entradas]]-INVENTARIO[[#This Row],[Salidas]]</f>
        <v>1</v>
      </c>
      <c r="R570" s="20">
        <v>400</v>
      </c>
      <c r="S570" s="20">
        <v>17</v>
      </c>
      <c r="T570" s="20">
        <f t="shared" si="203"/>
        <v>23.529411764705884</v>
      </c>
      <c r="U570" s="21">
        <v>500</v>
      </c>
      <c r="V570" s="20">
        <v>17.5</v>
      </c>
      <c r="W570" s="20">
        <f t="shared" si="204"/>
        <v>8.75</v>
      </c>
      <c r="X570" s="20">
        <f t="shared" si="205"/>
        <v>32.279411764705884</v>
      </c>
      <c r="Y570" s="20">
        <f t="shared" si="206"/>
        <v>44.044117647058826</v>
      </c>
      <c r="Z570" s="20">
        <v>40</v>
      </c>
      <c r="AA570" s="20">
        <f t="shared" si="207"/>
        <v>7.720588235294116</v>
      </c>
      <c r="AB570" s="20"/>
    </row>
    <row r="571" spans="1:28" ht="50" customHeight="1" x14ac:dyDescent="0.15">
      <c r="A571" s="23" t="s">
        <v>1796</v>
      </c>
      <c r="B571" s="95"/>
      <c r="C571" s="22" t="s">
        <v>12</v>
      </c>
      <c r="D571" s="109" t="s">
        <v>217</v>
      </c>
      <c r="E571" s="88" t="s">
        <v>1795</v>
      </c>
      <c r="F571" s="77" t="s">
        <v>716</v>
      </c>
      <c r="G571" s="71" t="s">
        <v>428</v>
      </c>
      <c r="H571" s="21"/>
      <c r="I571" s="21">
        <v>1</v>
      </c>
      <c r="J571" s="21" t="s">
        <v>14</v>
      </c>
      <c r="K571" s="21"/>
      <c r="L571" s="21"/>
      <c r="M571" s="19">
        <f>Z571</f>
        <v>45</v>
      </c>
      <c r="N571" s="20"/>
      <c r="O571" s="119">
        <v>1</v>
      </c>
      <c r="P571" s="21">
        <f>SUMIFS(VENTAS[Cantidad],VENTAS[Code],INVENTARIO[[#This Row],[Code]])</f>
        <v>1</v>
      </c>
      <c r="Q571" s="21">
        <f>INVENTARIO[[#This Row],[Entradas]]-INVENTARIO[[#This Row],[Salidas]]</f>
        <v>0</v>
      </c>
      <c r="R571" s="20">
        <v>500</v>
      </c>
      <c r="S571" s="20">
        <v>17</v>
      </c>
      <c r="T571" s="20">
        <f>R571/S571</f>
        <v>29.411764705882351</v>
      </c>
      <c r="U571" s="21">
        <v>350</v>
      </c>
      <c r="V571" s="20">
        <v>17</v>
      </c>
      <c r="W571" s="20">
        <f>U571*V571/1000</f>
        <v>5.95</v>
      </c>
      <c r="X571" s="20">
        <f>T571+W571</f>
        <v>35.361764705882351</v>
      </c>
      <c r="Y571" s="20">
        <f>T571*1.5+W571</f>
        <v>50.067647058823532</v>
      </c>
      <c r="Z571" s="20">
        <v>45</v>
      </c>
      <c r="AA571" s="20">
        <f>Z571-T571-W571</f>
        <v>9.6382352941176492</v>
      </c>
      <c r="AB571" s="20"/>
    </row>
    <row r="572" spans="1:28" ht="50" customHeight="1" x14ac:dyDescent="0.15">
      <c r="A572" s="23" t="s">
        <v>1797</v>
      </c>
      <c r="B572" s="95" t="s">
        <v>1816</v>
      </c>
      <c r="C572" s="22" t="s">
        <v>12</v>
      </c>
      <c r="D572" s="109" t="s">
        <v>53</v>
      </c>
      <c r="E572" s="83" t="s">
        <v>1818</v>
      </c>
      <c r="F572" s="77" t="s">
        <v>1817</v>
      </c>
      <c r="G572" s="71" t="s">
        <v>428</v>
      </c>
      <c r="H572" s="21"/>
      <c r="I572" s="21">
        <v>1</v>
      </c>
      <c r="J572" s="21" t="s">
        <v>14</v>
      </c>
      <c r="K572" s="21"/>
      <c r="L572" s="21"/>
      <c r="M572" s="19">
        <f>Z572</f>
        <v>12</v>
      </c>
      <c r="N572" s="20"/>
      <c r="O572" s="117">
        <v>1</v>
      </c>
      <c r="P572" s="21">
        <f>SUMIFS(VENTAS[Cantidad],VENTAS[Code],INVENTARIO[[#This Row],[Code]])</f>
        <v>1</v>
      </c>
      <c r="Q572" s="21">
        <f>INVENTARIO[[#This Row],[Entradas]]-INVENTARIO[[#This Row],[Salidas]]</f>
        <v>0</v>
      </c>
      <c r="R572" s="20">
        <v>99</v>
      </c>
      <c r="S572" s="20">
        <v>17</v>
      </c>
      <c r="T572" s="20">
        <f>R572/S572</f>
        <v>5.8235294117647056</v>
      </c>
      <c r="U572" s="21">
        <v>100</v>
      </c>
      <c r="V572" s="20">
        <v>15</v>
      </c>
      <c r="W572" s="20">
        <f>U572*V572/1000</f>
        <v>1.5</v>
      </c>
      <c r="X572" s="20">
        <f>T572+W572</f>
        <v>7.3235294117647056</v>
      </c>
      <c r="Y572" s="20">
        <f>T572*1.5+W572</f>
        <v>10.235294117647058</v>
      </c>
      <c r="Z572" s="20">
        <v>12</v>
      </c>
      <c r="AA572" s="20">
        <f>Z572-T572-W572</f>
        <v>4.6764705882352944</v>
      </c>
      <c r="AB572" s="20"/>
    </row>
    <row r="573" spans="1:28" ht="50" customHeight="1" x14ac:dyDescent="0.15">
      <c r="A573" s="23" t="s">
        <v>1798</v>
      </c>
      <c r="B573" s="95"/>
      <c r="C573" s="22" t="s">
        <v>12</v>
      </c>
      <c r="D573" s="109"/>
      <c r="E573" s="88"/>
      <c r="F573" s="77"/>
      <c r="G573" s="71"/>
      <c r="H573" s="21"/>
      <c r="I573" s="21">
        <v>1</v>
      </c>
      <c r="J573" s="21" t="s">
        <v>14</v>
      </c>
      <c r="K573" s="21"/>
      <c r="L573" s="21"/>
      <c r="M573" s="19" t="e">
        <f>Z573</f>
        <v>#DIV/0!</v>
      </c>
      <c r="N573" s="20"/>
      <c r="O573" s="119"/>
      <c r="P573" s="21">
        <f>SUMIFS(VENTAS[Cantidad],VENTAS[Code],INVENTARIO[[#This Row],[Code]])</f>
        <v>0</v>
      </c>
      <c r="Q573" s="21">
        <f>INVENTARIO[[#This Row],[Entradas]]-INVENTARIO[[#This Row],[Salidas]]</f>
        <v>0</v>
      </c>
      <c r="R573" s="20"/>
      <c r="S573" s="20"/>
      <c r="T573" s="20" t="e">
        <f>R573/S573</f>
        <v>#DIV/0!</v>
      </c>
      <c r="U573" s="21"/>
      <c r="V573" s="20"/>
      <c r="W573" s="20">
        <f>U573*V573/1000</f>
        <v>0</v>
      </c>
      <c r="X573" s="20" t="e">
        <f>T573+W573</f>
        <v>#DIV/0!</v>
      </c>
      <c r="Y573" s="20" t="e">
        <f>T573*1.5+W573</f>
        <v>#DIV/0!</v>
      </c>
      <c r="Z573" s="20" t="e">
        <f>ROUNDUP(Y573,0)</f>
        <v>#DIV/0!</v>
      </c>
      <c r="AA573" s="20" t="e">
        <f>Z573-T573-W573</f>
        <v>#DIV/0!</v>
      </c>
      <c r="AB573" s="20"/>
    </row>
    <row r="574" spans="1:28" ht="50" customHeight="1" x14ac:dyDescent="0.15">
      <c r="A574" s="23"/>
      <c r="B574" s="95"/>
      <c r="C574" s="22"/>
      <c r="D574" s="109"/>
      <c r="E574" s="83"/>
      <c r="F574" s="77"/>
      <c r="G574" s="71"/>
      <c r="H574" s="21"/>
      <c r="I574" s="21"/>
      <c r="J574" s="21"/>
      <c r="K574" s="21"/>
      <c r="L574" s="21"/>
      <c r="M574" s="19"/>
      <c r="N574" s="20"/>
      <c r="O574" s="117"/>
      <c r="P574" s="21"/>
      <c r="Q574" s="21"/>
      <c r="R574" s="20"/>
      <c r="S574" s="20"/>
      <c r="T574" s="20"/>
      <c r="U574" s="21"/>
      <c r="V574" s="20"/>
      <c r="W574" s="20"/>
      <c r="X574" s="20"/>
      <c r="Y574" s="20"/>
      <c r="Z574" s="20"/>
      <c r="AA574" s="20"/>
      <c r="AB574" s="20"/>
    </row>
    <row r="575" spans="1:28" ht="50" customHeight="1" x14ac:dyDescent="0.15">
      <c r="A575" s="23"/>
      <c r="B575" s="95"/>
      <c r="C575" s="22"/>
      <c r="D575" s="109"/>
      <c r="E575" s="88"/>
      <c r="F575" s="77"/>
      <c r="G575" s="71"/>
      <c r="H575" s="21"/>
      <c r="I575" s="21"/>
      <c r="J575" s="21"/>
      <c r="K575" s="21"/>
      <c r="L575" s="21"/>
      <c r="M575" s="19"/>
      <c r="N575" s="20"/>
      <c r="O575" s="119"/>
      <c r="P575" s="21"/>
      <c r="Q575" s="21"/>
      <c r="R575" s="20"/>
      <c r="S575" s="20"/>
      <c r="T575" s="20"/>
      <c r="U575" s="21"/>
      <c r="V575" s="20"/>
      <c r="W575" s="20"/>
      <c r="X575" s="20"/>
      <c r="Y575" s="20"/>
      <c r="Z575" s="20"/>
      <c r="AA575" s="20"/>
      <c r="AB575" s="20"/>
    </row>
    <row r="576" spans="1:28" ht="50" customHeight="1" x14ac:dyDescent="0.15">
      <c r="A576" s="23"/>
      <c r="B576" s="95"/>
      <c r="C576" s="22"/>
      <c r="D576" s="109"/>
      <c r="E576" s="83"/>
      <c r="F576" s="77"/>
      <c r="G576" s="71"/>
      <c r="H576" s="21"/>
      <c r="I576" s="21"/>
      <c r="J576" s="21"/>
      <c r="K576" s="21"/>
      <c r="L576" s="21"/>
      <c r="M576" s="19"/>
      <c r="N576" s="20"/>
      <c r="O576" s="117"/>
      <c r="P576" s="21"/>
      <c r="Q576" s="21"/>
      <c r="R576" s="20"/>
      <c r="S576" s="20"/>
      <c r="T576" s="20"/>
      <c r="U576" s="21"/>
      <c r="V576" s="20"/>
      <c r="W576" s="20"/>
      <c r="X576" s="20"/>
      <c r="Y576" s="20"/>
      <c r="Z576" s="20"/>
      <c r="AA576" s="20"/>
      <c r="AB576" s="20"/>
    </row>
    <row r="577" spans="1:28" ht="50" customHeight="1" x14ac:dyDescent="0.15">
      <c r="A577" s="23"/>
      <c r="B577" s="95"/>
      <c r="C577" s="22"/>
      <c r="D577" s="109"/>
      <c r="E577" s="88"/>
      <c r="F577" s="77"/>
      <c r="G577" s="71"/>
      <c r="H577" s="21"/>
      <c r="I577" s="21"/>
      <c r="J577" s="21"/>
      <c r="K577" s="21"/>
      <c r="L577" s="21"/>
      <c r="M577" s="19"/>
      <c r="N577" s="20"/>
      <c r="O577" s="119"/>
      <c r="P577" s="21"/>
      <c r="Q577" s="21"/>
      <c r="R577" s="20"/>
      <c r="S577" s="20"/>
      <c r="T577" s="20"/>
      <c r="U577" s="21"/>
      <c r="V577" s="20"/>
      <c r="W577" s="20"/>
      <c r="X577" s="20"/>
      <c r="Y577" s="20"/>
      <c r="Z577" s="20"/>
      <c r="AA577" s="20"/>
      <c r="AB577" s="20"/>
    </row>
    <row r="578" spans="1:28" ht="50" customHeight="1" x14ac:dyDescent="0.15">
      <c r="A578" s="23"/>
      <c r="B578" s="95"/>
      <c r="C578" s="22"/>
      <c r="D578" s="109"/>
      <c r="E578" s="83"/>
      <c r="F578" s="77"/>
      <c r="G578" s="71"/>
      <c r="H578" s="21"/>
      <c r="I578" s="21"/>
      <c r="J578" s="21"/>
      <c r="K578" s="21"/>
      <c r="L578" s="21"/>
      <c r="M578" s="19"/>
      <c r="N578" s="20"/>
      <c r="O578" s="117"/>
      <c r="P578" s="21"/>
      <c r="Q578" s="21"/>
      <c r="R578" s="20"/>
      <c r="S578" s="20"/>
      <c r="T578" s="20"/>
      <c r="U578" s="21"/>
      <c r="V578" s="20"/>
      <c r="W578" s="20"/>
      <c r="X578" s="20"/>
      <c r="Y578" s="20"/>
      <c r="Z578" s="20"/>
      <c r="AA578" s="20"/>
      <c r="AB578" s="20"/>
    </row>
    <row r="579" spans="1:28" ht="50" customHeight="1" x14ac:dyDescent="0.15">
      <c r="A579" s="23"/>
      <c r="B579" s="95"/>
      <c r="C579" s="22"/>
      <c r="D579" s="109"/>
      <c r="E579" s="88"/>
      <c r="F579" s="77"/>
      <c r="G579" s="71"/>
      <c r="H579" s="21"/>
      <c r="I579" s="21"/>
      <c r="J579" s="21"/>
      <c r="K579" s="21"/>
      <c r="L579" s="21"/>
      <c r="M579" s="19"/>
      <c r="N579" s="20"/>
      <c r="O579" s="119"/>
      <c r="P579" s="21"/>
      <c r="Q579" s="21"/>
      <c r="R579" s="20"/>
      <c r="S579" s="20"/>
      <c r="T579" s="20"/>
      <c r="U579" s="21"/>
      <c r="V579" s="20"/>
      <c r="W579" s="20"/>
      <c r="X579" s="20"/>
      <c r="Y579" s="20"/>
      <c r="Z579" s="20"/>
      <c r="AA579" s="20"/>
      <c r="AB579" s="20"/>
    </row>
    <row r="580" spans="1:28" ht="50" customHeight="1" x14ac:dyDescent="0.15">
      <c r="A580" s="23"/>
      <c r="B580" s="95"/>
      <c r="C580" s="22"/>
      <c r="D580" s="109"/>
      <c r="E580" s="83"/>
      <c r="F580" s="77"/>
      <c r="G580" s="71"/>
      <c r="H580" s="21"/>
      <c r="I580" s="21"/>
      <c r="J580" s="21"/>
      <c r="K580" s="21"/>
      <c r="L580" s="21"/>
      <c r="M580" s="19"/>
      <c r="N580" s="20"/>
      <c r="O580" s="117"/>
      <c r="P580" s="21"/>
      <c r="Q580" s="21"/>
      <c r="R580" s="20"/>
      <c r="S580" s="20"/>
      <c r="T580" s="20"/>
      <c r="U580" s="21"/>
      <c r="V580" s="20"/>
      <c r="W580" s="20"/>
      <c r="X580" s="20"/>
      <c r="Y580" s="20"/>
      <c r="Z580" s="20"/>
      <c r="AA580" s="20"/>
      <c r="AB580" s="20"/>
    </row>
    <row r="581" spans="1:28" ht="50" customHeight="1" x14ac:dyDescent="0.15">
      <c r="A581" s="23"/>
      <c r="B581" s="95"/>
      <c r="C581" s="22"/>
      <c r="D581" s="109"/>
      <c r="E581" s="88"/>
      <c r="F581" s="77"/>
      <c r="G581" s="71"/>
      <c r="H581" s="21"/>
      <c r="I581" s="21"/>
      <c r="J581" s="21"/>
      <c r="K581" s="21"/>
      <c r="L581" s="21"/>
      <c r="M581" s="19"/>
      <c r="N581" s="20"/>
      <c r="O581" s="119"/>
      <c r="P581" s="21"/>
      <c r="Q581" s="21"/>
      <c r="R581" s="20"/>
      <c r="S581" s="20"/>
      <c r="T581" s="20"/>
      <c r="U581" s="21"/>
      <c r="V581" s="20"/>
      <c r="W581" s="20"/>
      <c r="X581" s="20"/>
      <c r="Y581" s="20"/>
      <c r="Z581" s="20"/>
      <c r="AA581" s="20"/>
      <c r="AB581" s="20"/>
    </row>
    <row r="582" spans="1:28" ht="50" customHeight="1" x14ac:dyDescent="0.15">
      <c r="A582" s="23"/>
      <c r="B582" s="95"/>
      <c r="C582" s="22"/>
      <c r="D582" s="109"/>
      <c r="E582" s="83"/>
      <c r="F582" s="77"/>
      <c r="G582" s="71"/>
      <c r="H582" s="21"/>
      <c r="I582" s="21"/>
      <c r="J582" s="21"/>
      <c r="K582" s="21"/>
      <c r="L582" s="21"/>
      <c r="M582" s="19"/>
      <c r="N582" s="20"/>
      <c r="O582" s="117"/>
      <c r="P582" s="21"/>
      <c r="Q582" s="21"/>
      <c r="R582" s="20"/>
      <c r="S582" s="20"/>
      <c r="T582" s="20"/>
      <c r="U582" s="21"/>
      <c r="V582" s="20"/>
      <c r="W582" s="20"/>
      <c r="X582" s="20"/>
      <c r="Y582" s="20"/>
      <c r="Z582" s="20"/>
      <c r="AA582" s="20"/>
      <c r="AB582" s="20"/>
    </row>
    <row r="583" spans="1:28" ht="50" customHeight="1" x14ac:dyDescent="0.15">
      <c r="A583" s="23"/>
      <c r="B583" s="95"/>
      <c r="C583" s="22"/>
      <c r="D583" s="109"/>
      <c r="E583" s="88"/>
      <c r="F583" s="77"/>
      <c r="G583" s="71"/>
      <c r="H583" s="21"/>
      <c r="I583" s="21"/>
      <c r="J583" s="21"/>
      <c r="K583" s="21"/>
      <c r="L583" s="21"/>
      <c r="M583" s="19"/>
      <c r="N583" s="20"/>
      <c r="O583" s="119"/>
      <c r="P583" s="21"/>
      <c r="Q583" s="21"/>
      <c r="R583" s="20"/>
      <c r="S583" s="20"/>
      <c r="T583" s="20"/>
      <c r="U583" s="21"/>
      <c r="V583" s="20"/>
      <c r="W583" s="20"/>
      <c r="X583" s="20"/>
      <c r="Y583" s="20"/>
      <c r="Z583" s="20"/>
      <c r="AA583" s="20"/>
      <c r="AB583" s="20"/>
    </row>
    <row r="584" spans="1:28" ht="50" customHeight="1" x14ac:dyDescent="0.15">
      <c r="A584" s="23"/>
      <c r="B584" s="95"/>
      <c r="C584" s="22"/>
      <c r="D584" s="109"/>
      <c r="E584" s="83"/>
      <c r="F584" s="77"/>
      <c r="G584" s="71"/>
      <c r="H584" s="21"/>
      <c r="I584" s="21"/>
      <c r="J584" s="21"/>
      <c r="K584" s="21"/>
      <c r="L584" s="21"/>
      <c r="M584" s="19"/>
      <c r="N584" s="20"/>
      <c r="O584" s="117"/>
      <c r="P584" s="21"/>
      <c r="Q584" s="21"/>
      <c r="R584" s="20"/>
      <c r="S584" s="20"/>
      <c r="T584" s="20"/>
      <c r="U584" s="21"/>
      <c r="V584" s="20"/>
      <c r="W584" s="20"/>
      <c r="X584" s="20"/>
      <c r="Y584" s="20"/>
      <c r="Z584" s="20"/>
      <c r="AA584" s="20"/>
      <c r="AB584" s="20"/>
    </row>
    <row r="585" spans="1:28" ht="50" customHeight="1" x14ac:dyDescent="0.15">
      <c r="A585" s="23"/>
      <c r="B585" s="95"/>
      <c r="C585" s="22"/>
      <c r="D585" s="109"/>
      <c r="E585" s="88"/>
      <c r="F585" s="77"/>
      <c r="G585" s="71"/>
      <c r="H585" s="21"/>
      <c r="I585" s="21"/>
      <c r="J585" s="21"/>
      <c r="K585" s="21"/>
      <c r="L585" s="21"/>
      <c r="M585" s="19"/>
      <c r="N585" s="20"/>
      <c r="O585" s="119"/>
      <c r="P585" s="21"/>
      <c r="Q585" s="21"/>
      <c r="R585" s="20"/>
      <c r="S585" s="20"/>
      <c r="T585" s="20"/>
      <c r="U585" s="21"/>
      <c r="V585" s="20"/>
      <c r="W585" s="20"/>
      <c r="X585" s="20"/>
      <c r="Y585" s="20"/>
      <c r="Z585" s="20"/>
      <c r="AA585" s="20"/>
      <c r="AB585" s="20"/>
    </row>
    <row r="586" spans="1:28" ht="50" customHeight="1" x14ac:dyDescent="0.15">
      <c r="A586" s="23"/>
      <c r="B586" s="95"/>
      <c r="C586" s="22"/>
      <c r="D586" s="109"/>
      <c r="E586" s="83"/>
      <c r="F586" s="77"/>
      <c r="G586" s="71"/>
      <c r="H586" s="21"/>
      <c r="I586" s="21"/>
      <c r="J586" s="21"/>
      <c r="K586" s="21"/>
      <c r="L586" s="21"/>
      <c r="M586" s="19"/>
      <c r="N586" s="20"/>
      <c r="O586" s="117"/>
      <c r="P586" s="21"/>
      <c r="Q586" s="21"/>
      <c r="R586" s="20"/>
      <c r="S586" s="20"/>
      <c r="T586" s="20"/>
      <c r="U586" s="21"/>
      <c r="V586" s="20"/>
      <c r="W586" s="20"/>
      <c r="X586" s="20"/>
      <c r="Y586" s="20"/>
      <c r="Z586" s="20"/>
      <c r="AA586" s="20"/>
      <c r="AB586" s="20"/>
    </row>
    <row r="587" spans="1:28" ht="50" customHeight="1" x14ac:dyDescent="0.15">
      <c r="A587" s="23"/>
      <c r="B587" s="95"/>
      <c r="C587" s="22"/>
      <c r="D587" s="109"/>
      <c r="E587" s="88"/>
      <c r="F587" s="77"/>
      <c r="G587" s="71"/>
      <c r="H587" s="21"/>
      <c r="I587" s="21"/>
      <c r="J587" s="21"/>
      <c r="K587" s="21"/>
      <c r="L587" s="21"/>
      <c r="M587" s="19"/>
      <c r="N587" s="20"/>
      <c r="O587" s="119"/>
      <c r="P587" s="21"/>
      <c r="Q587" s="21"/>
      <c r="R587" s="20"/>
      <c r="S587" s="20"/>
      <c r="T587" s="20"/>
      <c r="U587" s="21"/>
      <c r="V587" s="20"/>
      <c r="W587" s="20"/>
      <c r="X587" s="20"/>
      <c r="Y587" s="20"/>
      <c r="Z587" s="20"/>
      <c r="AA587" s="20"/>
      <c r="AB587" s="20"/>
    </row>
    <row r="588" spans="1:28" ht="50" customHeight="1" x14ac:dyDescent="0.15">
      <c r="A588" s="23"/>
      <c r="B588" s="95"/>
      <c r="C588" s="22"/>
      <c r="D588" s="109"/>
      <c r="E588" s="83"/>
      <c r="F588" s="77"/>
      <c r="G588" s="71"/>
      <c r="H588" s="21"/>
      <c r="I588" s="21"/>
      <c r="J588" s="21"/>
      <c r="K588" s="21"/>
      <c r="L588" s="21"/>
      <c r="M588" s="19"/>
      <c r="N588" s="20"/>
      <c r="O588" s="117"/>
      <c r="P588" s="21"/>
      <c r="Q588" s="21"/>
      <c r="R588" s="20"/>
      <c r="S588" s="20"/>
      <c r="T588" s="20"/>
      <c r="U588" s="21"/>
      <c r="V588" s="20"/>
      <c r="W588" s="20"/>
      <c r="X588" s="20"/>
      <c r="Y588" s="20"/>
      <c r="Z588" s="20"/>
      <c r="AA588" s="20"/>
      <c r="AB588" s="20"/>
    </row>
    <row r="589" spans="1:28" ht="50" customHeight="1" x14ac:dyDescent="0.15">
      <c r="A589" s="23"/>
      <c r="B589" s="95"/>
      <c r="C589" s="22"/>
      <c r="D589" s="109"/>
      <c r="E589" s="88"/>
      <c r="F589" s="77"/>
      <c r="G589" s="71"/>
      <c r="H589" s="21"/>
      <c r="I589" s="21"/>
      <c r="J589" s="21"/>
      <c r="K589" s="21"/>
      <c r="L589" s="21"/>
      <c r="M589" s="19"/>
      <c r="N589" s="20"/>
      <c r="O589" s="119"/>
      <c r="P589" s="21"/>
      <c r="Q589" s="21"/>
      <c r="R589" s="20"/>
      <c r="S589" s="20"/>
      <c r="T589" s="20"/>
      <c r="U589" s="21"/>
      <c r="V589" s="20"/>
      <c r="W589" s="20"/>
      <c r="X589" s="20"/>
      <c r="Y589" s="20"/>
      <c r="Z589" s="20"/>
      <c r="AA589" s="20"/>
      <c r="AB589" s="20"/>
    </row>
    <row r="590" spans="1:28" ht="50" customHeight="1" x14ac:dyDescent="0.15">
      <c r="A590" s="23"/>
      <c r="B590" s="95"/>
      <c r="C590" s="22"/>
      <c r="D590" s="109"/>
      <c r="E590" s="83"/>
      <c r="F590" s="77"/>
      <c r="G590" s="71"/>
      <c r="H590" s="21"/>
      <c r="I590" s="21"/>
      <c r="J590" s="21"/>
      <c r="K590" s="21"/>
      <c r="L590" s="21"/>
      <c r="M590" s="19"/>
      <c r="N590" s="20"/>
      <c r="O590" s="117"/>
      <c r="P590" s="21"/>
      <c r="Q590" s="21"/>
      <c r="R590" s="20"/>
      <c r="S590" s="20"/>
      <c r="T590" s="20"/>
      <c r="U590" s="21"/>
      <c r="V590" s="20"/>
      <c r="W590" s="20"/>
      <c r="X590" s="20"/>
      <c r="Y590" s="20"/>
      <c r="Z590" s="20"/>
      <c r="AA590" s="20"/>
      <c r="AB590" s="20"/>
    </row>
    <row r="591" spans="1:28" ht="50" customHeight="1" x14ac:dyDescent="0.15">
      <c r="A591" s="23"/>
      <c r="B591" s="95"/>
      <c r="C591" s="22"/>
      <c r="D591" s="109"/>
      <c r="E591" s="88"/>
      <c r="F591" s="77"/>
      <c r="G591" s="71"/>
      <c r="H591" s="21"/>
      <c r="I591" s="21"/>
      <c r="J591" s="21"/>
      <c r="K591" s="21"/>
      <c r="L591" s="21"/>
      <c r="M591" s="19"/>
      <c r="N591" s="20"/>
      <c r="O591" s="119"/>
      <c r="P591" s="21"/>
      <c r="Q591" s="21"/>
      <c r="R591" s="20"/>
      <c r="S591" s="20"/>
      <c r="T591" s="20"/>
      <c r="U591" s="21"/>
      <c r="V591" s="20"/>
      <c r="W591" s="20"/>
      <c r="X591" s="20"/>
      <c r="Y591" s="20"/>
      <c r="Z591" s="20"/>
      <c r="AA591" s="20"/>
      <c r="AB591" s="20"/>
    </row>
    <row r="592" spans="1:28" ht="50" customHeight="1" x14ac:dyDescent="0.15">
      <c r="A592" s="23"/>
      <c r="B592" s="95"/>
      <c r="C592" s="22"/>
      <c r="D592" s="109"/>
      <c r="E592" s="83"/>
      <c r="F592" s="77"/>
      <c r="G592" s="71"/>
      <c r="H592" s="21"/>
      <c r="I592" s="21"/>
      <c r="J592" s="21"/>
      <c r="K592" s="21"/>
      <c r="L592" s="21"/>
      <c r="M592" s="19"/>
      <c r="N592" s="20"/>
      <c r="O592" s="117"/>
      <c r="P592" s="21"/>
      <c r="Q592" s="21"/>
      <c r="R592" s="20"/>
      <c r="S592" s="20"/>
      <c r="T592" s="20"/>
      <c r="U592" s="21"/>
      <c r="V592" s="20"/>
      <c r="W592" s="20"/>
      <c r="X592" s="20"/>
      <c r="Y592" s="20"/>
      <c r="Z592" s="20"/>
      <c r="AA592" s="20"/>
      <c r="AB592" s="20"/>
    </row>
    <row r="593" spans="1:28" ht="50" customHeight="1" x14ac:dyDescent="0.15">
      <c r="A593" s="23"/>
      <c r="B593" s="95"/>
      <c r="C593" s="22"/>
      <c r="D593" s="109"/>
      <c r="E593" s="88"/>
      <c r="F593" s="77"/>
      <c r="G593" s="71"/>
      <c r="H593" s="21"/>
      <c r="I593" s="21"/>
      <c r="J593" s="21"/>
      <c r="K593" s="21"/>
      <c r="L593" s="21"/>
      <c r="M593" s="19"/>
      <c r="N593" s="20"/>
      <c r="O593" s="119"/>
      <c r="P593" s="21"/>
      <c r="Q593" s="21"/>
      <c r="R593" s="20"/>
      <c r="S593" s="20"/>
      <c r="T593" s="20"/>
      <c r="U593" s="21"/>
      <c r="V593" s="20"/>
      <c r="W593" s="20"/>
      <c r="X593" s="20"/>
      <c r="Y593" s="20"/>
      <c r="Z593" s="20"/>
      <c r="AA593" s="20"/>
      <c r="AB593" s="20"/>
    </row>
    <row r="594" spans="1:28" ht="50" customHeight="1" x14ac:dyDescent="0.15">
      <c r="A594" s="23"/>
      <c r="B594" s="95"/>
      <c r="C594" s="22"/>
      <c r="D594" s="109"/>
      <c r="E594" s="83"/>
      <c r="F594" s="77"/>
      <c r="G594" s="71"/>
      <c r="H594" s="21"/>
      <c r="I594" s="21"/>
      <c r="J594" s="21"/>
      <c r="K594" s="21"/>
      <c r="L594" s="21"/>
      <c r="M594" s="19"/>
      <c r="N594" s="20"/>
      <c r="O594" s="117"/>
      <c r="P594" s="21"/>
      <c r="Q594" s="21"/>
      <c r="R594" s="20"/>
      <c r="S594" s="20"/>
      <c r="T594" s="20"/>
      <c r="U594" s="21"/>
      <c r="V594" s="20"/>
      <c r="W594" s="20"/>
      <c r="X594" s="20"/>
      <c r="Y594" s="20"/>
      <c r="Z594" s="20"/>
      <c r="AA594" s="20"/>
      <c r="AB594" s="20"/>
    </row>
    <row r="595" spans="1:28" ht="50" customHeight="1" x14ac:dyDescent="0.15">
      <c r="A595" s="23"/>
      <c r="B595" s="95"/>
      <c r="C595" s="22"/>
      <c r="D595" s="109"/>
      <c r="E595" s="88"/>
      <c r="F595" s="77"/>
      <c r="G595" s="71"/>
      <c r="H595" s="21"/>
      <c r="I595" s="21"/>
      <c r="J595" s="21"/>
      <c r="K595" s="21"/>
      <c r="L595" s="21"/>
      <c r="M595" s="19"/>
      <c r="N595" s="20"/>
      <c r="O595" s="119"/>
      <c r="P595" s="21"/>
      <c r="Q595" s="21"/>
      <c r="R595" s="20"/>
      <c r="S595" s="20"/>
      <c r="T595" s="20"/>
      <c r="U595" s="21"/>
      <c r="V595" s="20"/>
      <c r="W595" s="20"/>
      <c r="X595" s="20"/>
      <c r="Y595" s="20"/>
      <c r="Z595" s="20"/>
      <c r="AA595" s="20"/>
      <c r="AB595" s="20"/>
    </row>
    <row r="596" spans="1:28" ht="50" customHeight="1" x14ac:dyDescent="0.15">
      <c r="A596" s="23"/>
      <c r="B596" s="95"/>
      <c r="C596" s="22"/>
      <c r="D596" s="109"/>
      <c r="E596" s="83"/>
      <c r="F596" s="77"/>
      <c r="G596" s="71"/>
      <c r="H596" s="21"/>
      <c r="I596" s="21"/>
      <c r="J596" s="21"/>
      <c r="K596" s="21"/>
      <c r="L596" s="21"/>
      <c r="M596" s="19"/>
      <c r="N596" s="20"/>
      <c r="O596" s="117"/>
      <c r="P596" s="21"/>
      <c r="Q596" s="21"/>
      <c r="R596" s="20"/>
      <c r="S596" s="20"/>
      <c r="T596" s="20"/>
      <c r="U596" s="21"/>
      <c r="V596" s="20"/>
      <c r="W596" s="20"/>
      <c r="X596" s="20"/>
      <c r="Y596" s="20"/>
      <c r="Z596" s="20"/>
      <c r="AA596" s="20"/>
      <c r="AB596" s="20"/>
    </row>
    <row r="597" spans="1:28" ht="50" customHeight="1" x14ac:dyDescent="0.15">
      <c r="A597" s="23"/>
      <c r="B597" s="95"/>
      <c r="C597" s="22"/>
      <c r="D597" s="109"/>
      <c r="E597" s="88"/>
      <c r="F597" s="77"/>
      <c r="G597" s="71"/>
      <c r="H597" s="21"/>
      <c r="I597" s="21"/>
      <c r="J597" s="21"/>
      <c r="K597" s="21"/>
      <c r="L597" s="21"/>
      <c r="M597" s="19"/>
      <c r="N597" s="20"/>
      <c r="O597" s="119"/>
      <c r="P597" s="21"/>
      <c r="Q597" s="21"/>
      <c r="R597" s="20"/>
      <c r="S597" s="20"/>
      <c r="T597" s="20"/>
      <c r="U597" s="21"/>
      <c r="V597" s="20"/>
      <c r="W597" s="20"/>
      <c r="X597" s="20"/>
      <c r="Y597" s="20"/>
      <c r="Z597" s="20"/>
      <c r="AA597" s="20"/>
      <c r="AB597" s="20"/>
    </row>
    <row r="598" spans="1:28" ht="50" customHeight="1" x14ac:dyDescent="0.15">
      <c r="A598" s="23"/>
      <c r="B598" s="95"/>
      <c r="C598" s="22"/>
      <c r="D598" s="109"/>
      <c r="E598" s="83"/>
      <c r="F598" s="77"/>
      <c r="G598" s="71"/>
      <c r="H598" s="21"/>
      <c r="I598" s="21"/>
      <c r="J598" s="21"/>
      <c r="K598" s="21"/>
      <c r="L598" s="21"/>
      <c r="M598" s="19"/>
      <c r="N598" s="20"/>
      <c r="O598" s="117"/>
      <c r="P598" s="21"/>
      <c r="Q598" s="21"/>
      <c r="R598" s="20"/>
      <c r="S598" s="20"/>
      <c r="T598" s="20"/>
      <c r="U598" s="21"/>
      <c r="V598" s="20"/>
      <c r="W598" s="20"/>
      <c r="X598" s="20"/>
      <c r="Y598" s="20"/>
      <c r="Z598" s="20"/>
      <c r="AA598" s="20"/>
      <c r="AB598" s="20"/>
    </row>
    <row r="599" spans="1:28" ht="50" customHeight="1" x14ac:dyDescent="0.15">
      <c r="A599" s="23"/>
      <c r="B599" s="95"/>
      <c r="C599" s="22"/>
      <c r="D599" s="109"/>
      <c r="E599" s="88"/>
      <c r="F599" s="77"/>
      <c r="G599" s="71"/>
      <c r="H599" s="21"/>
      <c r="I599" s="21"/>
      <c r="J599" s="21"/>
      <c r="K599" s="21"/>
      <c r="L599" s="21"/>
      <c r="M599" s="19"/>
      <c r="N599" s="20"/>
      <c r="O599" s="119"/>
      <c r="P599" s="21"/>
      <c r="Q599" s="21"/>
      <c r="R599" s="20"/>
      <c r="S599" s="20"/>
      <c r="T599" s="20"/>
      <c r="U599" s="21"/>
      <c r="V599" s="20"/>
      <c r="W599" s="20"/>
      <c r="X599" s="20"/>
      <c r="Y599" s="20"/>
      <c r="Z599" s="20"/>
      <c r="AA599" s="20"/>
      <c r="AB599" s="20"/>
    </row>
    <row r="600" spans="1:28" ht="50" customHeight="1" x14ac:dyDescent="0.15">
      <c r="A600" s="23"/>
      <c r="B600" s="95"/>
      <c r="C600" s="22"/>
      <c r="D600" s="109"/>
      <c r="E600" s="83"/>
      <c r="F600" s="77"/>
      <c r="G600" s="71"/>
      <c r="H600" s="21"/>
      <c r="I600" s="21"/>
      <c r="J600" s="21"/>
      <c r="K600" s="21"/>
      <c r="L600" s="21"/>
      <c r="M600" s="19"/>
      <c r="N600" s="20"/>
      <c r="O600" s="117"/>
      <c r="P600" s="21"/>
      <c r="Q600" s="21"/>
      <c r="R600" s="20"/>
      <c r="S600" s="20"/>
      <c r="T600" s="20"/>
      <c r="U600" s="21"/>
      <c r="V600" s="20"/>
      <c r="W600" s="20"/>
      <c r="X600" s="20"/>
      <c r="Y600" s="20"/>
      <c r="Z600" s="20"/>
      <c r="AA600" s="20"/>
      <c r="AB600" s="20"/>
    </row>
    <row r="601" spans="1:28" ht="50" customHeight="1" x14ac:dyDescent="0.15">
      <c r="A601" s="23"/>
      <c r="B601" s="95"/>
      <c r="C601" s="22"/>
      <c r="D601" s="109"/>
      <c r="E601" s="88"/>
      <c r="F601" s="77"/>
      <c r="G601" s="71"/>
      <c r="H601" s="21"/>
      <c r="I601" s="21"/>
      <c r="J601" s="21"/>
      <c r="K601" s="21"/>
      <c r="L601" s="21"/>
      <c r="M601" s="19"/>
      <c r="N601" s="20"/>
      <c r="O601" s="119"/>
      <c r="P601" s="21"/>
      <c r="Q601" s="21"/>
      <c r="R601" s="20"/>
      <c r="S601" s="20"/>
      <c r="T601" s="20"/>
      <c r="U601" s="21"/>
      <c r="V601" s="20"/>
      <c r="W601" s="20"/>
      <c r="X601" s="20"/>
      <c r="Y601" s="20"/>
      <c r="Z601" s="20"/>
      <c r="AA601" s="20"/>
      <c r="AB601" s="20"/>
    </row>
    <row r="602" spans="1:28" ht="50" customHeight="1" x14ac:dyDescent="0.15">
      <c r="A602" s="23"/>
      <c r="B602" s="95"/>
      <c r="C602" s="22"/>
      <c r="D602" s="109"/>
      <c r="E602" s="83"/>
      <c r="F602" s="77"/>
      <c r="G602" s="71"/>
      <c r="H602" s="21"/>
      <c r="I602" s="21"/>
      <c r="J602" s="21"/>
      <c r="K602" s="21"/>
      <c r="L602" s="21"/>
      <c r="M602" s="19"/>
      <c r="N602" s="20"/>
      <c r="O602" s="117"/>
      <c r="P602" s="21"/>
      <c r="Q602" s="21"/>
      <c r="R602" s="20"/>
      <c r="S602" s="20"/>
      <c r="T602" s="20"/>
      <c r="U602" s="21"/>
      <c r="V602" s="20"/>
      <c r="W602" s="20"/>
      <c r="X602" s="20"/>
      <c r="Y602" s="20"/>
      <c r="Z602" s="20"/>
      <c r="AA602" s="20"/>
      <c r="AB602" s="20"/>
    </row>
    <row r="603" spans="1:28" ht="50" customHeight="1" x14ac:dyDescent="0.15">
      <c r="A603" s="23"/>
      <c r="B603" s="95"/>
      <c r="C603" s="22"/>
      <c r="D603" s="109"/>
      <c r="E603" s="88"/>
      <c r="F603" s="77"/>
      <c r="G603" s="71"/>
      <c r="H603" s="21"/>
      <c r="I603" s="21"/>
      <c r="J603" s="21"/>
      <c r="K603" s="21"/>
      <c r="L603" s="21"/>
      <c r="M603" s="19"/>
      <c r="N603" s="20"/>
      <c r="O603" s="119"/>
      <c r="P603" s="21"/>
      <c r="Q603" s="21"/>
      <c r="R603" s="20"/>
      <c r="S603" s="20"/>
      <c r="T603" s="20"/>
      <c r="U603" s="21"/>
      <c r="V603" s="20"/>
      <c r="W603" s="20"/>
      <c r="X603" s="20"/>
      <c r="Y603" s="20"/>
      <c r="Z603" s="20"/>
      <c r="AA603" s="20"/>
      <c r="AB603" s="20"/>
    </row>
    <row r="604" spans="1:28" ht="50" customHeight="1" x14ac:dyDescent="0.15">
      <c r="A604" s="23"/>
      <c r="B604" s="95"/>
      <c r="C604" s="22"/>
      <c r="D604" s="109"/>
      <c r="E604" s="83"/>
      <c r="F604" s="77"/>
      <c r="G604" s="71"/>
      <c r="H604" s="21"/>
      <c r="I604" s="21"/>
      <c r="J604" s="21"/>
      <c r="K604" s="21"/>
      <c r="L604" s="21"/>
      <c r="M604" s="19"/>
      <c r="N604" s="20"/>
      <c r="O604" s="117"/>
      <c r="P604" s="21"/>
      <c r="Q604" s="21"/>
      <c r="R604" s="20"/>
      <c r="S604" s="20"/>
      <c r="T604" s="20"/>
      <c r="U604" s="21"/>
      <c r="V604" s="20"/>
      <c r="W604" s="20"/>
      <c r="X604" s="20"/>
      <c r="Y604" s="20"/>
      <c r="Z604" s="20"/>
      <c r="AA604" s="20"/>
      <c r="AB604" s="20"/>
    </row>
    <row r="605" spans="1:28" ht="50" customHeight="1" x14ac:dyDescent="0.15">
      <c r="A605" s="23"/>
      <c r="B605" s="95"/>
      <c r="C605" s="22"/>
      <c r="D605" s="109"/>
      <c r="E605" s="88"/>
      <c r="F605" s="77"/>
      <c r="G605" s="71"/>
      <c r="H605" s="21"/>
      <c r="I605" s="21"/>
      <c r="J605" s="21"/>
      <c r="K605" s="21"/>
      <c r="L605" s="21"/>
      <c r="M605" s="19"/>
      <c r="N605" s="20"/>
      <c r="O605" s="119"/>
      <c r="P605" s="21"/>
      <c r="Q605" s="21"/>
      <c r="R605" s="20"/>
      <c r="S605" s="20"/>
      <c r="T605" s="20"/>
      <c r="U605" s="21"/>
      <c r="V605" s="20"/>
      <c r="W605" s="20"/>
      <c r="X605" s="20"/>
      <c r="Y605" s="20"/>
      <c r="Z605" s="20"/>
      <c r="AA605" s="20"/>
      <c r="AB605" s="20"/>
    </row>
    <row r="606" spans="1:28" ht="50" customHeight="1" x14ac:dyDescent="0.15">
      <c r="A606" s="23"/>
      <c r="B606" s="95"/>
      <c r="C606" s="22"/>
      <c r="D606" s="109"/>
      <c r="E606" s="83"/>
      <c r="F606" s="77"/>
      <c r="G606" s="71"/>
      <c r="H606" s="21"/>
      <c r="I606" s="21"/>
      <c r="J606" s="21"/>
      <c r="K606" s="21"/>
      <c r="L606" s="21"/>
      <c r="M606" s="19"/>
      <c r="N606" s="20"/>
      <c r="O606" s="117"/>
      <c r="P606" s="21"/>
      <c r="Q606" s="21"/>
      <c r="R606" s="20"/>
      <c r="S606" s="20"/>
      <c r="T606" s="20"/>
      <c r="U606" s="21"/>
      <c r="V606" s="20"/>
      <c r="W606" s="20"/>
      <c r="X606" s="20"/>
      <c r="Y606" s="20"/>
      <c r="Z606" s="20"/>
      <c r="AA606" s="20"/>
      <c r="AB606" s="20"/>
    </row>
    <row r="607" spans="1:28" ht="50" customHeight="1" x14ac:dyDescent="0.15">
      <c r="A607" s="23"/>
      <c r="B607" s="95"/>
      <c r="C607" s="22"/>
      <c r="D607" s="109"/>
      <c r="E607" s="88"/>
      <c r="F607" s="77"/>
      <c r="G607" s="71"/>
      <c r="H607" s="21"/>
      <c r="I607" s="21"/>
      <c r="J607" s="21"/>
      <c r="K607" s="21"/>
      <c r="L607" s="21"/>
      <c r="M607" s="19"/>
      <c r="N607" s="20"/>
      <c r="O607" s="119"/>
      <c r="P607" s="21"/>
      <c r="Q607" s="21"/>
      <c r="R607" s="20"/>
      <c r="S607" s="20"/>
      <c r="T607" s="20"/>
      <c r="U607" s="21"/>
      <c r="V607" s="20"/>
      <c r="W607" s="20"/>
      <c r="X607" s="20"/>
      <c r="Y607" s="20"/>
      <c r="Z607" s="20"/>
      <c r="AA607" s="20"/>
      <c r="AB607" s="20"/>
    </row>
    <row r="608" spans="1:28" ht="50" customHeight="1" x14ac:dyDescent="0.15">
      <c r="A608" s="23"/>
      <c r="B608" s="95"/>
      <c r="C608" s="22"/>
      <c r="D608" s="109"/>
      <c r="E608" s="83"/>
      <c r="F608" s="77"/>
      <c r="G608" s="71"/>
      <c r="H608" s="21"/>
      <c r="I608" s="21"/>
      <c r="J608" s="21"/>
      <c r="K608" s="21"/>
      <c r="L608" s="21"/>
      <c r="M608" s="19"/>
      <c r="N608" s="20"/>
      <c r="O608" s="117"/>
      <c r="P608" s="21"/>
      <c r="Q608" s="21"/>
      <c r="R608" s="20"/>
      <c r="S608" s="20"/>
      <c r="T608" s="20"/>
      <c r="U608" s="21"/>
      <c r="V608" s="20"/>
      <c r="W608" s="20"/>
      <c r="X608" s="20"/>
      <c r="Y608" s="20"/>
      <c r="Z608" s="20"/>
      <c r="AA608" s="20"/>
      <c r="AB608" s="20"/>
    </row>
    <row r="609" spans="1:28" ht="50" customHeight="1" x14ac:dyDescent="0.15">
      <c r="A609" s="23"/>
      <c r="B609" s="95"/>
      <c r="C609" s="22"/>
      <c r="D609" s="109"/>
      <c r="E609" s="88"/>
      <c r="F609" s="77"/>
      <c r="G609" s="71"/>
      <c r="H609" s="21"/>
      <c r="I609" s="21"/>
      <c r="J609" s="21"/>
      <c r="K609" s="21"/>
      <c r="L609" s="21"/>
      <c r="M609" s="19"/>
      <c r="N609" s="20"/>
      <c r="O609" s="119"/>
      <c r="P609" s="21"/>
      <c r="Q609" s="21"/>
      <c r="R609" s="20"/>
      <c r="S609" s="20"/>
      <c r="T609" s="20"/>
      <c r="U609" s="21"/>
      <c r="V609" s="20"/>
      <c r="W609" s="20"/>
      <c r="X609" s="20"/>
      <c r="Y609" s="20"/>
      <c r="Z609" s="20"/>
      <c r="AA609" s="20"/>
      <c r="AB609" s="20"/>
    </row>
    <row r="610" spans="1:28" ht="50" customHeight="1" x14ac:dyDescent="0.15">
      <c r="A610" s="23"/>
      <c r="B610" s="95"/>
      <c r="C610" s="22"/>
      <c r="D610" s="109"/>
      <c r="E610" s="83"/>
      <c r="F610" s="77"/>
      <c r="G610" s="71"/>
      <c r="H610" s="21"/>
      <c r="I610" s="21"/>
      <c r="J610" s="21"/>
      <c r="K610" s="21"/>
      <c r="L610" s="21"/>
      <c r="M610" s="19"/>
      <c r="N610" s="20"/>
      <c r="O610" s="117"/>
      <c r="P610" s="21"/>
      <c r="Q610" s="21"/>
      <c r="R610" s="20"/>
      <c r="S610" s="20"/>
      <c r="T610" s="20"/>
      <c r="U610" s="21"/>
      <c r="V610" s="20"/>
      <c r="W610" s="20"/>
      <c r="X610" s="20"/>
      <c r="Y610" s="20"/>
      <c r="Z610" s="20"/>
      <c r="AA610" s="20"/>
      <c r="AB610" s="20"/>
    </row>
    <row r="611" spans="1:28" ht="50" customHeight="1" x14ac:dyDescent="0.15">
      <c r="A611" s="23"/>
      <c r="B611" s="95"/>
      <c r="C611" s="22"/>
      <c r="D611" s="109"/>
      <c r="E611" s="88"/>
      <c r="F611" s="77"/>
      <c r="G611" s="71"/>
      <c r="H611" s="21"/>
      <c r="I611" s="21"/>
      <c r="J611" s="21"/>
      <c r="K611" s="21"/>
      <c r="L611" s="21"/>
      <c r="M611" s="19"/>
      <c r="N611" s="20"/>
      <c r="O611" s="119"/>
      <c r="P611" s="21"/>
      <c r="Q611" s="21"/>
      <c r="R611" s="20"/>
      <c r="S611" s="20"/>
      <c r="T611" s="20"/>
      <c r="U611" s="21"/>
      <c r="V611" s="20"/>
      <c r="W611" s="20"/>
      <c r="X611" s="20"/>
      <c r="Y611" s="20"/>
      <c r="Z611" s="20"/>
      <c r="AA611" s="20"/>
      <c r="AB611" s="20"/>
    </row>
    <row r="612" spans="1:28" ht="50" customHeight="1" x14ac:dyDescent="0.15">
      <c r="A612" s="23"/>
      <c r="B612" s="95"/>
      <c r="C612" s="22"/>
      <c r="D612" s="109"/>
      <c r="E612" s="83"/>
      <c r="F612" s="77"/>
      <c r="G612" s="71"/>
      <c r="H612" s="21"/>
      <c r="I612" s="21"/>
      <c r="J612" s="21"/>
      <c r="K612" s="21"/>
      <c r="L612" s="21"/>
      <c r="M612" s="19"/>
      <c r="N612" s="20"/>
      <c r="O612" s="117"/>
      <c r="P612" s="21"/>
      <c r="Q612" s="21"/>
      <c r="R612" s="20"/>
      <c r="S612" s="20"/>
      <c r="T612" s="20"/>
      <c r="U612" s="21"/>
      <c r="V612" s="20"/>
      <c r="W612" s="20"/>
      <c r="X612" s="20"/>
      <c r="Y612" s="20"/>
      <c r="Z612" s="20"/>
      <c r="AA612" s="20"/>
      <c r="AB612" s="20"/>
    </row>
    <row r="613" spans="1:28" ht="50" customHeight="1" x14ac:dyDescent="0.15">
      <c r="A613" s="23"/>
      <c r="B613" s="95"/>
      <c r="C613" s="22"/>
      <c r="D613" s="109"/>
      <c r="E613" s="88"/>
      <c r="F613" s="77"/>
      <c r="G613" s="71"/>
      <c r="H613" s="21"/>
      <c r="I613" s="21"/>
      <c r="J613" s="21"/>
      <c r="K613" s="21"/>
      <c r="L613" s="21"/>
      <c r="M613" s="19"/>
      <c r="N613" s="20"/>
      <c r="O613" s="119"/>
      <c r="P613" s="21"/>
      <c r="Q613" s="21"/>
      <c r="R613" s="20"/>
      <c r="S613" s="20"/>
      <c r="T613" s="20"/>
      <c r="U613" s="21"/>
      <c r="V613" s="20"/>
      <c r="W613" s="20"/>
      <c r="X613" s="20"/>
      <c r="Y613" s="20"/>
      <c r="Z613" s="20"/>
      <c r="AA613" s="20"/>
      <c r="AB613" s="20"/>
    </row>
    <row r="614" spans="1:28" ht="50" customHeight="1" x14ac:dyDescent="0.15">
      <c r="A614" s="23"/>
      <c r="B614" s="95"/>
      <c r="C614" s="22"/>
      <c r="D614" s="109"/>
      <c r="E614" s="83"/>
      <c r="F614" s="77"/>
      <c r="G614" s="71"/>
      <c r="H614" s="21"/>
      <c r="I614" s="21"/>
      <c r="J614" s="21"/>
      <c r="K614" s="21"/>
      <c r="L614" s="21"/>
      <c r="M614" s="19"/>
      <c r="N614" s="20"/>
      <c r="O614" s="117"/>
      <c r="P614" s="21"/>
      <c r="Q614" s="21"/>
      <c r="R614" s="20"/>
      <c r="S614" s="20"/>
      <c r="T614" s="20"/>
      <c r="U614" s="21"/>
      <c r="V614" s="20"/>
      <c r="W614" s="20"/>
      <c r="X614" s="20"/>
      <c r="Y614" s="20"/>
      <c r="Z614" s="20"/>
      <c r="AA614" s="20"/>
      <c r="AB614" s="20"/>
    </row>
    <row r="615" spans="1:28" ht="50" customHeight="1" x14ac:dyDescent="0.15">
      <c r="A615" s="23"/>
      <c r="B615" s="95"/>
      <c r="C615" s="22"/>
      <c r="D615" s="109"/>
      <c r="E615" s="88"/>
      <c r="F615" s="77"/>
      <c r="G615" s="71"/>
      <c r="H615" s="21"/>
      <c r="I615" s="21"/>
      <c r="J615" s="21"/>
      <c r="K615" s="21"/>
      <c r="L615" s="21"/>
      <c r="M615" s="19"/>
      <c r="N615" s="20"/>
      <c r="O615" s="119"/>
      <c r="P615" s="21"/>
      <c r="Q615" s="21"/>
      <c r="R615" s="20"/>
      <c r="S615" s="20"/>
      <c r="T615" s="20"/>
      <c r="U615" s="21"/>
      <c r="V615" s="20"/>
      <c r="W615" s="20"/>
      <c r="X615" s="20"/>
      <c r="Y615" s="20"/>
      <c r="Z615" s="20"/>
      <c r="AA615" s="20"/>
      <c r="AB615" s="20"/>
    </row>
    <row r="616" spans="1:28" ht="50" customHeight="1" x14ac:dyDescent="0.15">
      <c r="A616" s="23"/>
      <c r="B616" s="95"/>
      <c r="C616" s="22"/>
      <c r="D616" s="109"/>
      <c r="E616" s="83"/>
      <c r="F616" s="77"/>
      <c r="G616" s="71"/>
      <c r="H616" s="21"/>
      <c r="I616" s="21"/>
      <c r="J616" s="21"/>
      <c r="K616" s="21"/>
      <c r="L616" s="21"/>
      <c r="M616" s="19"/>
      <c r="N616" s="20"/>
      <c r="O616" s="117"/>
      <c r="P616" s="21"/>
      <c r="Q616" s="21"/>
      <c r="R616" s="20"/>
      <c r="S616" s="20"/>
      <c r="T616" s="20"/>
      <c r="U616" s="21"/>
      <c r="V616" s="20"/>
      <c r="W616" s="20"/>
      <c r="X616" s="20"/>
      <c r="Y616" s="20"/>
      <c r="Z616" s="20"/>
      <c r="AA616" s="20"/>
      <c r="AB616" s="20"/>
    </row>
    <row r="617" spans="1:28" ht="50" customHeight="1" x14ac:dyDescent="0.15">
      <c r="A617" s="23"/>
      <c r="B617" s="95"/>
      <c r="C617" s="22"/>
      <c r="D617" s="109"/>
      <c r="E617" s="88"/>
      <c r="F617" s="77"/>
      <c r="G617" s="71"/>
      <c r="H617" s="21"/>
      <c r="I617" s="21"/>
      <c r="J617" s="21"/>
      <c r="K617" s="21"/>
      <c r="L617" s="21"/>
      <c r="M617" s="19"/>
      <c r="N617" s="20"/>
      <c r="O617" s="119"/>
      <c r="P617" s="21"/>
      <c r="Q617" s="21"/>
      <c r="R617" s="20"/>
      <c r="S617" s="20"/>
      <c r="T617" s="20"/>
      <c r="U617" s="21"/>
      <c r="V617" s="20"/>
      <c r="W617" s="20"/>
      <c r="X617" s="20"/>
      <c r="Y617" s="20"/>
      <c r="Z617" s="20"/>
      <c r="AA617" s="20"/>
      <c r="AB617" s="20"/>
    </row>
    <row r="618" spans="1:28" ht="50" customHeight="1" x14ac:dyDescent="0.15">
      <c r="A618" s="23"/>
      <c r="B618" s="95"/>
      <c r="C618" s="22"/>
      <c r="D618" s="109"/>
      <c r="E618" s="83"/>
      <c r="F618" s="77"/>
      <c r="G618" s="71"/>
      <c r="H618" s="21"/>
      <c r="I618" s="21"/>
      <c r="J618" s="21"/>
      <c r="K618" s="21"/>
      <c r="L618" s="21"/>
      <c r="M618" s="19"/>
      <c r="N618" s="20"/>
      <c r="O618" s="117"/>
      <c r="P618" s="21"/>
      <c r="Q618" s="21"/>
      <c r="R618" s="20"/>
      <c r="S618" s="20"/>
      <c r="T618" s="20"/>
      <c r="U618" s="21"/>
      <c r="V618" s="20"/>
      <c r="W618" s="20"/>
      <c r="X618" s="20"/>
      <c r="Y618" s="20"/>
      <c r="Z618" s="20"/>
      <c r="AA618" s="20"/>
      <c r="AB618" s="20"/>
    </row>
    <row r="619" spans="1:28" ht="50" customHeight="1" x14ac:dyDescent="0.15">
      <c r="A619" s="23"/>
      <c r="B619" s="95"/>
      <c r="C619" s="22"/>
      <c r="D619" s="109"/>
      <c r="E619" s="88"/>
      <c r="F619" s="77"/>
      <c r="G619" s="71"/>
      <c r="H619" s="21"/>
      <c r="I619" s="21"/>
      <c r="J619" s="21"/>
      <c r="K619" s="21"/>
      <c r="L619" s="21"/>
      <c r="M619" s="19"/>
      <c r="N619" s="20"/>
      <c r="O619" s="119"/>
      <c r="P619" s="21"/>
      <c r="Q619" s="21"/>
      <c r="R619" s="20"/>
      <c r="S619" s="20"/>
      <c r="T619" s="20"/>
      <c r="U619" s="21"/>
      <c r="V619" s="20"/>
      <c r="W619" s="20"/>
      <c r="X619" s="20"/>
      <c r="Y619" s="20"/>
      <c r="Z619" s="20"/>
      <c r="AA619" s="20"/>
      <c r="AB619" s="20"/>
    </row>
    <row r="620" spans="1:28" ht="50" customHeight="1" x14ac:dyDescent="0.15">
      <c r="A620" s="23"/>
      <c r="B620" s="95"/>
      <c r="C620" s="22"/>
      <c r="D620" s="109"/>
      <c r="E620" s="83"/>
      <c r="F620" s="77"/>
      <c r="G620" s="71"/>
      <c r="H620" s="21"/>
      <c r="I620" s="21"/>
      <c r="J620" s="21"/>
      <c r="K620" s="21"/>
      <c r="L620" s="21"/>
      <c r="M620" s="19"/>
      <c r="N620" s="20"/>
      <c r="O620" s="117"/>
      <c r="P620" s="21"/>
      <c r="Q620" s="21"/>
      <c r="R620" s="20"/>
      <c r="S620" s="20"/>
      <c r="T620" s="20"/>
      <c r="U620" s="21"/>
      <c r="V620" s="20"/>
      <c r="W620" s="20"/>
      <c r="X620" s="20"/>
      <c r="Y620" s="20"/>
      <c r="Z620" s="20"/>
      <c r="AA620" s="20"/>
      <c r="AB620" s="20"/>
    </row>
    <row r="621" spans="1:28" ht="50" customHeight="1" x14ac:dyDescent="0.15">
      <c r="A621" s="23"/>
      <c r="B621" s="95"/>
      <c r="C621" s="22"/>
      <c r="D621" s="109"/>
      <c r="E621" s="88"/>
      <c r="F621" s="77"/>
      <c r="G621" s="71"/>
      <c r="H621" s="21"/>
      <c r="I621" s="21"/>
      <c r="J621" s="21"/>
      <c r="K621" s="21"/>
      <c r="L621" s="21"/>
      <c r="M621" s="19"/>
      <c r="N621" s="20"/>
      <c r="O621" s="119"/>
      <c r="P621" s="21"/>
      <c r="Q621" s="21"/>
      <c r="R621" s="20"/>
      <c r="S621" s="20"/>
      <c r="T621" s="20"/>
      <c r="U621" s="21"/>
      <c r="V621" s="20"/>
      <c r="W621" s="20"/>
      <c r="X621" s="20"/>
      <c r="Y621" s="20"/>
      <c r="Z621" s="20"/>
      <c r="AA621" s="20"/>
      <c r="AB621" s="20"/>
    </row>
    <row r="622" spans="1:28" ht="50" customHeight="1" x14ac:dyDescent="0.15">
      <c r="A622" s="23"/>
      <c r="B622" s="95"/>
      <c r="C622" s="22"/>
      <c r="D622" s="109"/>
      <c r="E622" s="83"/>
      <c r="F622" s="77"/>
      <c r="G622" s="71"/>
      <c r="H622" s="21"/>
      <c r="I622" s="21"/>
      <c r="J622" s="21"/>
      <c r="K622" s="21"/>
      <c r="L622" s="21"/>
      <c r="M622" s="19"/>
      <c r="N622" s="20"/>
      <c r="O622" s="117"/>
      <c r="P622" s="21"/>
      <c r="Q622" s="21"/>
      <c r="R622" s="20"/>
      <c r="S622" s="20"/>
      <c r="T622" s="20"/>
      <c r="U622" s="21"/>
      <c r="V622" s="20"/>
      <c r="W622" s="20"/>
      <c r="X622" s="20"/>
      <c r="Y622" s="20"/>
      <c r="Z622" s="20"/>
      <c r="AA622" s="20"/>
      <c r="AB622" s="20"/>
    </row>
    <row r="623" spans="1:28" ht="50" customHeight="1" x14ac:dyDescent="0.15">
      <c r="A623" s="23"/>
      <c r="B623" s="95"/>
      <c r="C623" s="22"/>
      <c r="D623" s="109"/>
      <c r="E623" s="88"/>
      <c r="F623" s="77"/>
      <c r="G623" s="71"/>
      <c r="H623" s="21"/>
      <c r="I623" s="21"/>
      <c r="J623" s="21"/>
      <c r="K623" s="21"/>
      <c r="L623" s="21"/>
      <c r="M623" s="19"/>
      <c r="N623" s="20"/>
      <c r="O623" s="119"/>
      <c r="P623" s="21"/>
      <c r="Q623" s="21"/>
      <c r="R623" s="20"/>
      <c r="S623" s="20"/>
      <c r="T623" s="20"/>
      <c r="U623" s="21"/>
      <c r="V623" s="20"/>
      <c r="W623" s="20"/>
      <c r="X623" s="20"/>
      <c r="Y623" s="20"/>
      <c r="Z623" s="20"/>
      <c r="AA623" s="20"/>
      <c r="AB623" s="20"/>
    </row>
    <row r="624" spans="1:28" ht="50" customHeight="1" x14ac:dyDescent="0.15">
      <c r="A624" s="23"/>
      <c r="B624" s="95"/>
      <c r="C624" s="22"/>
      <c r="D624" s="109"/>
      <c r="E624" s="83"/>
      <c r="F624" s="77"/>
      <c r="G624" s="71"/>
      <c r="H624" s="21"/>
      <c r="I624" s="21"/>
      <c r="J624" s="21"/>
      <c r="K624" s="21"/>
      <c r="L624" s="21"/>
      <c r="M624" s="19"/>
      <c r="N624" s="20"/>
      <c r="O624" s="117"/>
      <c r="P624" s="21"/>
      <c r="Q624" s="21"/>
      <c r="R624" s="20"/>
      <c r="S624" s="20"/>
      <c r="T624" s="20"/>
      <c r="U624" s="21"/>
      <c r="V624" s="20"/>
      <c r="W624" s="20"/>
      <c r="X624" s="20"/>
      <c r="Y624" s="20"/>
      <c r="Z624" s="20"/>
      <c r="AA624" s="20"/>
      <c r="AB624" s="20"/>
    </row>
    <row r="625" spans="1:28" ht="50" customHeight="1" x14ac:dyDescent="0.15">
      <c r="A625" s="23"/>
      <c r="B625" s="95"/>
      <c r="C625" s="22"/>
      <c r="D625" s="109"/>
      <c r="E625" s="88"/>
      <c r="F625" s="77"/>
      <c r="G625" s="71"/>
      <c r="H625" s="21"/>
      <c r="I625" s="21"/>
      <c r="J625" s="21"/>
      <c r="K625" s="21"/>
      <c r="L625" s="21"/>
      <c r="M625" s="19"/>
      <c r="N625" s="20"/>
      <c r="O625" s="119"/>
      <c r="P625" s="21"/>
      <c r="Q625" s="21"/>
      <c r="R625" s="20"/>
      <c r="S625" s="20"/>
      <c r="T625" s="20"/>
      <c r="U625" s="21"/>
      <c r="V625" s="20"/>
      <c r="W625" s="20"/>
      <c r="X625" s="20"/>
      <c r="Y625" s="20"/>
      <c r="Z625" s="20"/>
      <c r="AA625" s="20"/>
      <c r="AB625" s="20"/>
    </row>
    <row r="626" spans="1:28" ht="50" customHeight="1" x14ac:dyDescent="0.15">
      <c r="A626" s="23"/>
      <c r="B626" s="95"/>
      <c r="C626" s="22"/>
      <c r="D626" s="109"/>
      <c r="E626" s="83"/>
      <c r="F626" s="77"/>
      <c r="G626" s="71"/>
      <c r="H626" s="21"/>
      <c r="I626" s="21"/>
      <c r="J626" s="21"/>
      <c r="K626" s="21"/>
      <c r="L626" s="21"/>
      <c r="M626" s="19"/>
      <c r="N626" s="20"/>
      <c r="O626" s="117"/>
      <c r="P626" s="21"/>
      <c r="Q626" s="21"/>
      <c r="R626" s="20"/>
      <c r="S626" s="20"/>
      <c r="T626" s="20"/>
      <c r="U626" s="21"/>
      <c r="V626" s="20"/>
      <c r="W626" s="20"/>
      <c r="X626" s="20"/>
      <c r="Y626" s="20"/>
      <c r="Z626" s="20"/>
      <c r="AA626" s="20"/>
      <c r="AB626" s="20"/>
    </row>
    <row r="627" spans="1:28" ht="50" customHeight="1" x14ac:dyDescent="0.15">
      <c r="A627" s="23"/>
      <c r="B627" s="95"/>
      <c r="C627" s="22"/>
      <c r="D627" s="109"/>
      <c r="E627" s="88"/>
      <c r="F627" s="77"/>
      <c r="G627" s="71"/>
      <c r="H627" s="21"/>
      <c r="I627" s="21"/>
      <c r="J627" s="21"/>
      <c r="K627" s="21"/>
      <c r="L627" s="21"/>
      <c r="M627" s="19"/>
      <c r="N627" s="20"/>
      <c r="O627" s="119"/>
      <c r="P627" s="21"/>
      <c r="Q627" s="21"/>
      <c r="R627" s="20"/>
      <c r="S627" s="20"/>
      <c r="T627" s="20"/>
      <c r="U627" s="21"/>
      <c r="V627" s="20"/>
      <c r="W627" s="20"/>
      <c r="X627" s="20"/>
      <c r="Y627" s="20"/>
      <c r="Z627" s="20"/>
      <c r="AA627" s="20"/>
      <c r="AB627" s="20"/>
    </row>
    <row r="628" spans="1:28" ht="50" customHeight="1" x14ac:dyDescent="0.15">
      <c r="A628" s="23"/>
      <c r="B628" s="95"/>
      <c r="C628" s="22"/>
      <c r="D628" s="109"/>
      <c r="E628" s="83"/>
      <c r="F628" s="77"/>
      <c r="G628" s="71"/>
      <c r="H628" s="21"/>
      <c r="I628" s="21"/>
      <c r="J628" s="21"/>
      <c r="K628" s="21"/>
      <c r="L628" s="21"/>
      <c r="M628" s="19"/>
      <c r="N628" s="20"/>
      <c r="O628" s="117"/>
      <c r="P628" s="21"/>
      <c r="Q628" s="21"/>
      <c r="R628" s="20"/>
      <c r="S628" s="20"/>
      <c r="T628" s="20"/>
      <c r="U628" s="21"/>
      <c r="V628" s="20"/>
      <c r="W628" s="20"/>
      <c r="X628" s="20"/>
      <c r="Y628" s="20"/>
      <c r="Z628" s="20"/>
      <c r="AA628" s="20"/>
      <c r="AB628" s="20"/>
    </row>
    <row r="629" spans="1:28" ht="50" customHeight="1" x14ac:dyDescent="0.15">
      <c r="A629" s="23"/>
      <c r="B629" s="95"/>
      <c r="C629" s="22"/>
      <c r="D629" s="109"/>
      <c r="E629" s="88"/>
      <c r="F629" s="77"/>
      <c r="G629" s="71"/>
      <c r="H629" s="21"/>
      <c r="I629" s="21"/>
      <c r="J629" s="21"/>
      <c r="K629" s="21"/>
      <c r="L629" s="21"/>
      <c r="M629" s="19"/>
      <c r="N629" s="20"/>
      <c r="O629" s="119"/>
      <c r="P629" s="21"/>
      <c r="Q629" s="21"/>
      <c r="R629" s="20"/>
      <c r="S629" s="20"/>
      <c r="T629" s="20"/>
      <c r="U629" s="21"/>
      <c r="V629" s="20"/>
      <c r="W629" s="20"/>
      <c r="X629" s="20"/>
      <c r="Y629" s="20"/>
      <c r="Z629" s="20"/>
      <c r="AA629" s="20"/>
      <c r="AB629" s="20"/>
    </row>
    <row r="630" spans="1:28" ht="50" customHeight="1" x14ac:dyDescent="0.15">
      <c r="A630" s="23"/>
      <c r="B630" s="95"/>
      <c r="C630" s="22"/>
      <c r="D630" s="109"/>
      <c r="E630" s="83"/>
      <c r="F630" s="77"/>
      <c r="G630" s="71"/>
      <c r="H630" s="21"/>
      <c r="I630" s="21"/>
      <c r="J630" s="21"/>
      <c r="K630" s="21"/>
      <c r="L630" s="21"/>
      <c r="M630" s="19"/>
      <c r="N630" s="20"/>
      <c r="O630" s="117"/>
      <c r="P630" s="21"/>
      <c r="Q630" s="21"/>
      <c r="R630" s="20"/>
      <c r="S630" s="20"/>
      <c r="T630" s="20"/>
      <c r="U630" s="21"/>
      <c r="V630" s="20"/>
      <c r="W630" s="20"/>
      <c r="X630" s="20"/>
      <c r="Y630" s="20"/>
      <c r="Z630" s="20"/>
      <c r="AA630" s="20"/>
      <c r="AB630" s="20"/>
    </row>
    <row r="631" spans="1:28" ht="50" customHeight="1" x14ac:dyDescent="0.15">
      <c r="A631" s="23"/>
      <c r="B631" s="95"/>
      <c r="C631" s="22"/>
      <c r="D631" s="109"/>
      <c r="E631" s="88"/>
      <c r="F631" s="77"/>
      <c r="G631" s="71"/>
      <c r="H631" s="21"/>
      <c r="I631" s="21"/>
      <c r="J631" s="21"/>
      <c r="K631" s="21"/>
      <c r="L631" s="21"/>
      <c r="M631" s="19"/>
      <c r="N631" s="20"/>
      <c r="O631" s="119"/>
      <c r="P631" s="21"/>
      <c r="Q631" s="21"/>
      <c r="R631" s="20"/>
      <c r="S631" s="20"/>
      <c r="T631" s="20"/>
      <c r="U631" s="21"/>
      <c r="V631" s="20"/>
      <c r="W631" s="20"/>
      <c r="X631" s="20"/>
      <c r="Y631" s="20"/>
      <c r="Z631" s="20"/>
      <c r="AA631" s="20"/>
      <c r="AB631" s="20"/>
    </row>
    <row r="632" spans="1:28" ht="50" customHeight="1" x14ac:dyDescent="0.15">
      <c r="A632" s="23"/>
      <c r="B632" s="95"/>
      <c r="C632" s="22"/>
      <c r="D632" s="109"/>
      <c r="E632" s="83"/>
      <c r="F632" s="77"/>
      <c r="G632" s="71"/>
      <c r="H632" s="21"/>
      <c r="I632" s="21"/>
      <c r="J632" s="21"/>
      <c r="K632" s="21"/>
      <c r="L632" s="21"/>
      <c r="M632" s="19"/>
      <c r="N632" s="20"/>
      <c r="O632" s="117"/>
      <c r="P632" s="21"/>
      <c r="Q632" s="21"/>
      <c r="R632" s="20"/>
      <c r="S632" s="20"/>
      <c r="T632" s="20"/>
      <c r="U632" s="21"/>
      <c r="V632" s="20"/>
      <c r="W632" s="20"/>
      <c r="X632" s="20"/>
      <c r="Y632" s="20"/>
      <c r="Z632" s="20"/>
      <c r="AA632" s="20"/>
      <c r="AB632" s="20"/>
    </row>
    <row r="633" spans="1:28" ht="50" customHeight="1" x14ac:dyDescent="0.15">
      <c r="A633" s="23"/>
      <c r="B633" s="95"/>
      <c r="C633" s="22"/>
      <c r="D633" s="109"/>
      <c r="E633" s="88"/>
      <c r="F633" s="77"/>
      <c r="G633" s="71"/>
      <c r="H633" s="21"/>
      <c r="I633" s="21"/>
      <c r="J633" s="21"/>
      <c r="K633" s="21"/>
      <c r="L633" s="21"/>
      <c r="M633" s="19"/>
      <c r="N633" s="20"/>
      <c r="O633" s="119"/>
      <c r="P633" s="21"/>
      <c r="Q633" s="21"/>
      <c r="R633" s="20"/>
      <c r="S633" s="20"/>
      <c r="T633" s="20"/>
      <c r="U633" s="21"/>
      <c r="V633" s="20"/>
      <c r="W633" s="20"/>
      <c r="X633" s="20"/>
      <c r="Y633" s="20"/>
      <c r="Z633" s="20"/>
      <c r="AA633" s="20"/>
      <c r="AB633" s="20"/>
    </row>
    <row r="634" spans="1:28" ht="50" customHeight="1" x14ac:dyDescent="0.15">
      <c r="A634" s="23"/>
      <c r="B634" s="95"/>
      <c r="C634" s="22"/>
      <c r="D634" s="109"/>
      <c r="E634" s="83"/>
      <c r="F634" s="77"/>
      <c r="G634" s="71"/>
      <c r="H634" s="21"/>
      <c r="I634" s="21"/>
      <c r="J634" s="21"/>
      <c r="K634" s="21"/>
      <c r="L634" s="21"/>
      <c r="M634" s="19"/>
      <c r="N634" s="20"/>
      <c r="O634" s="117"/>
      <c r="P634" s="21"/>
      <c r="Q634" s="21"/>
      <c r="R634" s="20"/>
      <c r="S634" s="20"/>
      <c r="T634" s="20"/>
      <c r="U634" s="21"/>
      <c r="V634" s="20"/>
      <c r="W634" s="20"/>
      <c r="X634" s="20"/>
      <c r="Y634" s="20"/>
      <c r="Z634" s="20"/>
      <c r="AA634" s="20"/>
      <c r="AB634" s="20"/>
    </row>
    <row r="635" spans="1:28" ht="50" customHeight="1" x14ac:dyDescent="0.15">
      <c r="A635" s="23"/>
      <c r="B635" s="95"/>
      <c r="C635" s="22"/>
      <c r="D635" s="109"/>
      <c r="E635" s="88"/>
      <c r="F635" s="77"/>
      <c r="G635" s="71"/>
      <c r="H635" s="21"/>
      <c r="I635" s="21"/>
      <c r="J635" s="21"/>
      <c r="K635" s="21"/>
      <c r="L635" s="21"/>
      <c r="M635" s="19"/>
      <c r="N635" s="20"/>
      <c r="O635" s="119"/>
      <c r="P635" s="21"/>
      <c r="Q635" s="21"/>
      <c r="R635" s="20"/>
      <c r="S635" s="20"/>
      <c r="T635" s="20"/>
      <c r="U635" s="21"/>
      <c r="V635" s="20"/>
      <c r="W635" s="20"/>
      <c r="X635" s="20"/>
      <c r="Y635" s="20"/>
      <c r="Z635" s="20"/>
      <c r="AA635" s="20"/>
      <c r="AB635" s="20"/>
    </row>
    <row r="636" spans="1:28" ht="50" customHeight="1" x14ac:dyDescent="0.15">
      <c r="A636" s="23"/>
      <c r="B636" s="95"/>
      <c r="C636" s="22"/>
      <c r="D636" s="109"/>
      <c r="E636" s="83"/>
      <c r="F636" s="77"/>
      <c r="G636" s="71"/>
      <c r="H636" s="21"/>
      <c r="I636" s="21"/>
      <c r="J636" s="21"/>
      <c r="K636" s="21"/>
      <c r="L636" s="21"/>
      <c r="M636" s="19"/>
      <c r="N636" s="20"/>
      <c r="O636" s="117"/>
      <c r="P636" s="21"/>
      <c r="Q636" s="21"/>
      <c r="R636" s="20"/>
      <c r="S636" s="20"/>
      <c r="T636" s="20"/>
      <c r="U636" s="21"/>
      <c r="V636" s="20"/>
      <c r="W636" s="20"/>
      <c r="X636" s="20"/>
      <c r="Y636" s="20"/>
      <c r="Z636" s="20"/>
      <c r="AA636" s="20"/>
      <c r="AB636" s="20"/>
    </row>
    <row r="637" spans="1:28" ht="50" customHeight="1" x14ac:dyDescent="0.15">
      <c r="A637" s="23"/>
      <c r="B637" s="95"/>
      <c r="C637" s="22"/>
      <c r="D637" s="109"/>
      <c r="E637" s="88"/>
      <c r="F637" s="77"/>
      <c r="G637" s="71"/>
      <c r="H637" s="21"/>
      <c r="I637" s="21"/>
      <c r="J637" s="21"/>
      <c r="K637" s="21"/>
      <c r="L637" s="21"/>
      <c r="M637" s="19"/>
      <c r="N637" s="20"/>
      <c r="O637" s="119"/>
      <c r="P637" s="21"/>
      <c r="Q637" s="21"/>
      <c r="R637" s="20"/>
      <c r="S637" s="20"/>
      <c r="T637" s="20"/>
      <c r="U637" s="21"/>
      <c r="V637" s="20"/>
      <c r="W637" s="20"/>
      <c r="X637" s="20"/>
      <c r="Y637" s="20"/>
      <c r="Z637" s="20"/>
      <c r="AA637" s="20"/>
      <c r="AB637" s="20"/>
    </row>
    <row r="638" spans="1:28" ht="50" customHeight="1" x14ac:dyDescent="0.15">
      <c r="A638" s="23"/>
      <c r="B638" s="95"/>
      <c r="C638" s="22"/>
      <c r="D638" s="109"/>
      <c r="E638" s="83"/>
      <c r="F638" s="77"/>
      <c r="G638" s="71"/>
      <c r="H638" s="21"/>
      <c r="I638" s="21"/>
      <c r="J638" s="21"/>
      <c r="K638" s="21"/>
      <c r="L638" s="21"/>
      <c r="M638" s="19"/>
      <c r="N638" s="20"/>
      <c r="O638" s="117"/>
      <c r="P638" s="21"/>
      <c r="Q638" s="21"/>
      <c r="R638" s="20"/>
      <c r="S638" s="20"/>
      <c r="T638" s="20"/>
      <c r="U638" s="21"/>
      <c r="V638" s="20"/>
      <c r="W638" s="20"/>
      <c r="X638" s="20"/>
      <c r="Y638" s="20"/>
      <c r="Z638" s="20"/>
      <c r="AA638" s="20"/>
      <c r="AB638" s="20"/>
    </row>
    <row r="639" spans="1:28" ht="50" customHeight="1" x14ac:dyDescent="0.15">
      <c r="A639" s="23"/>
      <c r="B639" s="95"/>
      <c r="C639" s="22"/>
      <c r="D639" s="109"/>
      <c r="E639" s="88"/>
      <c r="F639" s="77"/>
      <c r="G639" s="71"/>
      <c r="H639" s="21"/>
      <c r="I639" s="21"/>
      <c r="J639" s="21"/>
      <c r="K639" s="21"/>
      <c r="L639" s="21"/>
      <c r="M639" s="19"/>
      <c r="N639" s="20"/>
      <c r="O639" s="119"/>
      <c r="P639" s="21"/>
      <c r="Q639" s="21"/>
      <c r="R639" s="20"/>
      <c r="S639" s="20"/>
      <c r="T639" s="20"/>
      <c r="U639" s="21"/>
      <c r="V639" s="20"/>
      <c r="W639" s="20"/>
      <c r="X639" s="20"/>
      <c r="Y639" s="20"/>
      <c r="Z639" s="20"/>
      <c r="AA639" s="20"/>
      <c r="AB639" s="20"/>
    </row>
    <row r="640" spans="1:28" ht="50" customHeight="1" x14ac:dyDescent="0.15">
      <c r="A640" s="23"/>
      <c r="B640" s="95"/>
      <c r="C640" s="22"/>
      <c r="D640" s="109"/>
      <c r="E640" s="83"/>
      <c r="F640" s="77"/>
      <c r="G640" s="71"/>
      <c r="H640" s="21"/>
      <c r="I640" s="21"/>
      <c r="J640" s="21"/>
      <c r="K640" s="21"/>
      <c r="L640" s="21"/>
      <c r="M640" s="19"/>
      <c r="N640" s="20"/>
      <c r="O640" s="117"/>
      <c r="P640" s="21"/>
      <c r="Q640" s="21"/>
      <c r="R640" s="20"/>
      <c r="S640" s="20"/>
      <c r="T640" s="20"/>
      <c r="U640" s="21"/>
      <c r="V640" s="20"/>
      <c r="W640" s="20"/>
      <c r="X640" s="20"/>
      <c r="Y640" s="20"/>
      <c r="Z640" s="20"/>
      <c r="AA640" s="20"/>
      <c r="AB640" s="20"/>
    </row>
    <row r="641" spans="1:28" ht="50" customHeight="1" x14ac:dyDescent="0.15">
      <c r="A641" s="23"/>
      <c r="B641" s="95"/>
      <c r="C641" s="22"/>
      <c r="D641" s="109"/>
      <c r="E641" s="88"/>
      <c r="F641" s="77"/>
      <c r="G641" s="71"/>
      <c r="H641" s="21"/>
      <c r="I641" s="21"/>
      <c r="J641" s="21"/>
      <c r="K641" s="21"/>
      <c r="L641" s="21"/>
      <c r="M641" s="19"/>
      <c r="N641" s="20"/>
      <c r="O641" s="119"/>
      <c r="P641" s="21"/>
      <c r="Q641" s="21"/>
      <c r="R641" s="20"/>
      <c r="S641" s="20"/>
      <c r="T641" s="20"/>
      <c r="U641" s="21"/>
      <c r="V641" s="20"/>
      <c r="W641" s="20"/>
      <c r="X641" s="20"/>
      <c r="Y641" s="20"/>
      <c r="Z641" s="20"/>
      <c r="AA641" s="20"/>
      <c r="AB641" s="20"/>
    </row>
    <row r="642" spans="1:28" ht="50" customHeight="1" x14ac:dyDescent="0.15">
      <c r="A642" s="23"/>
      <c r="B642" s="95"/>
      <c r="C642" s="22"/>
      <c r="D642" s="109"/>
      <c r="E642" s="83"/>
      <c r="F642" s="77"/>
      <c r="G642" s="71"/>
      <c r="H642" s="21"/>
      <c r="I642" s="21"/>
      <c r="J642" s="21"/>
      <c r="K642" s="21"/>
      <c r="L642" s="21"/>
      <c r="M642" s="19"/>
      <c r="N642" s="20"/>
      <c r="O642" s="117"/>
      <c r="P642" s="21"/>
      <c r="Q642" s="21"/>
      <c r="R642" s="20"/>
      <c r="S642" s="20"/>
      <c r="T642" s="20"/>
      <c r="U642" s="21"/>
      <c r="V642" s="20"/>
      <c r="W642" s="20"/>
      <c r="X642" s="20"/>
      <c r="Y642" s="20"/>
      <c r="Z642" s="20"/>
      <c r="AA642" s="20"/>
      <c r="AB642" s="20"/>
    </row>
    <row r="643" spans="1:28" ht="50" customHeight="1" x14ac:dyDescent="0.15">
      <c r="A643" s="23"/>
      <c r="B643" s="95"/>
      <c r="C643" s="22"/>
      <c r="D643" s="109"/>
      <c r="E643" s="88"/>
      <c r="F643" s="77"/>
      <c r="G643" s="71"/>
      <c r="H643" s="21"/>
      <c r="I643" s="21"/>
      <c r="J643" s="21"/>
      <c r="K643" s="21"/>
      <c r="L643" s="21"/>
      <c r="M643" s="19"/>
      <c r="N643" s="20"/>
      <c r="O643" s="119"/>
      <c r="P643" s="21"/>
      <c r="Q643" s="21"/>
      <c r="R643" s="20"/>
      <c r="S643" s="20"/>
      <c r="T643" s="20"/>
      <c r="U643" s="21"/>
      <c r="V643" s="20"/>
      <c r="W643" s="20"/>
      <c r="X643" s="20"/>
      <c r="Y643" s="20"/>
      <c r="Z643" s="20"/>
      <c r="AA643" s="20"/>
      <c r="AB643" s="20"/>
    </row>
    <row r="644" spans="1:28" ht="50" customHeight="1" x14ac:dyDescent="0.15">
      <c r="A644" s="23"/>
      <c r="B644" s="95"/>
      <c r="C644" s="22"/>
      <c r="D644" s="109"/>
      <c r="E644" s="83"/>
      <c r="F644" s="77"/>
      <c r="G644" s="71"/>
      <c r="H644" s="21"/>
      <c r="I644" s="21"/>
      <c r="J644" s="21"/>
      <c r="K644" s="21"/>
      <c r="L644" s="21"/>
      <c r="M644" s="19"/>
      <c r="N644" s="20"/>
      <c r="O644" s="117"/>
      <c r="P644" s="21"/>
      <c r="Q644" s="21"/>
      <c r="R644" s="20"/>
      <c r="S644" s="20"/>
      <c r="T644" s="20"/>
      <c r="U644" s="21"/>
      <c r="V644" s="20"/>
      <c r="W644" s="20"/>
      <c r="X644" s="20"/>
      <c r="Y644" s="20"/>
      <c r="Z644" s="20"/>
      <c r="AA644" s="20"/>
      <c r="AB644" s="20"/>
    </row>
    <row r="645" spans="1:28" ht="50" customHeight="1" x14ac:dyDescent="0.15">
      <c r="A645" s="23"/>
      <c r="B645" s="95"/>
      <c r="C645" s="22"/>
      <c r="D645" s="109"/>
      <c r="E645" s="88"/>
      <c r="F645" s="77"/>
      <c r="G645" s="71"/>
      <c r="H645" s="21"/>
      <c r="I645" s="21"/>
      <c r="J645" s="21"/>
      <c r="K645" s="21"/>
      <c r="L645" s="21"/>
      <c r="M645" s="19"/>
      <c r="N645" s="20"/>
      <c r="O645" s="119"/>
      <c r="P645" s="21"/>
      <c r="Q645" s="21"/>
      <c r="R645" s="20"/>
      <c r="S645" s="20"/>
      <c r="T645" s="20"/>
      <c r="U645" s="21"/>
      <c r="V645" s="20"/>
      <c r="W645" s="20"/>
      <c r="X645" s="20"/>
      <c r="Y645" s="20"/>
      <c r="Z645" s="20"/>
      <c r="AA645" s="20"/>
      <c r="AB645" s="20"/>
    </row>
    <row r="646" spans="1:28" ht="50" customHeight="1" x14ac:dyDescent="0.15">
      <c r="A646" s="23"/>
      <c r="B646" s="95"/>
      <c r="C646" s="22"/>
      <c r="D646" s="109"/>
      <c r="E646" s="83"/>
      <c r="F646" s="77"/>
      <c r="G646" s="71"/>
      <c r="H646" s="21"/>
      <c r="I646" s="21"/>
      <c r="J646" s="21"/>
      <c r="K646" s="21"/>
      <c r="L646" s="21"/>
      <c r="M646" s="19"/>
      <c r="N646" s="20"/>
      <c r="O646" s="117"/>
      <c r="P646" s="21"/>
      <c r="Q646" s="21"/>
      <c r="R646" s="20"/>
      <c r="S646" s="20"/>
      <c r="T646" s="20"/>
      <c r="U646" s="21"/>
      <c r="V646" s="20"/>
      <c r="W646" s="20"/>
      <c r="X646" s="20"/>
      <c r="Y646" s="20"/>
      <c r="Z646" s="20"/>
      <c r="AA646" s="20"/>
      <c r="AB646" s="20"/>
    </row>
    <row r="647" spans="1:28" ht="50" customHeight="1" x14ac:dyDescent="0.15">
      <c r="A647" s="23"/>
      <c r="B647" s="95"/>
      <c r="C647" s="22"/>
      <c r="D647" s="109"/>
      <c r="E647" s="88"/>
      <c r="F647" s="77"/>
      <c r="G647" s="71"/>
      <c r="H647" s="21"/>
      <c r="I647" s="21"/>
      <c r="J647" s="21"/>
      <c r="K647" s="21"/>
      <c r="L647" s="21"/>
      <c r="M647" s="19"/>
      <c r="N647" s="20"/>
      <c r="O647" s="119"/>
      <c r="P647" s="21"/>
      <c r="Q647" s="21"/>
      <c r="R647" s="20"/>
      <c r="S647" s="20"/>
      <c r="T647" s="20"/>
      <c r="U647" s="21"/>
      <c r="V647" s="20"/>
      <c r="W647" s="20"/>
      <c r="X647" s="20"/>
      <c r="Y647" s="20"/>
      <c r="Z647" s="20"/>
      <c r="AA647" s="20"/>
      <c r="AB647" s="20"/>
    </row>
    <row r="648" spans="1:28" ht="50" customHeight="1" x14ac:dyDescent="0.15">
      <c r="A648" s="23"/>
      <c r="B648" s="95"/>
      <c r="C648" s="22"/>
      <c r="D648" s="109"/>
      <c r="E648" s="83"/>
      <c r="F648" s="77"/>
      <c r="G648" s="71"/>
      <c r="H648" s="21"/>
      <c r="I648" s="21"/>
      <c r="J648" s="21"/>
      <c r="K648" s="21"/>
      <c r="L648" s="21"/>
      <c r="M648" s="19"/>
      <c r="N648" s="20"/>
      <c r="O648" s="117"/>
      <c r="P648" s="21"/>
      <c r="Q648" s="21"/>
      <c r="R648" s="20"/>
      <c r="S648" s="20"/>
      <c r="T648" s="20"/>
      <c r="U648" s="21"/>
      <c r="V648" s="20"/>
      <c r="W648" s="20"/>
      <c r="X648" s="20"/>
      <c r="Y648" s="20"/>
      <c r="Z648" s="20"/>
      <c r="AA648" s="20"/>
      <c r="AB648" s="20"/>
    </row>
    <row r="649" spans="1:28" ht="50" customHeight="1" x14ac:dyDescent="0.15">
      <c r="A649" s="23"/>
      <c r="B649" s="95"/>
      <c r="C649" s="22"/>
      <c r="D649" s="109"/>
      <c r="E649" s="88"/>
      <c r="F649" s="77"/>
      <c r="G649" s="71"/>
      <c r="H649" s="21"/>
      <c r="I649" s="21"/>
      <c r="J649" s="21"/>
      <c r="K649" s="21"/>
      <c r="L649" s="21"/>
      <c r="M649" s="19"/>
      <c r="N649" s="20"/>
      <c r="O649" s="119"/>
      <c r="P649" s="21"/>
      <c r="Q649" s="21"/>
      <c r="R649" s="20"/>
      <c r="S649" s="20"/>
      <c r="T649" s="20"/>
      <c r="U649" s="21"/>
      <c r="V649" s="20"/>
      <c r="W649" s="20"/>
      <c r="X649" s="20"/>
      <c r="Y649" s="20"/>
      <c r="Z649" s="20"/>
      <c r="AA649" s="20"/>
      <c r="AB649" s="20"/>
    </row>
  </sheetData>
  <phoneticPr fontId="8" type="noConversion"/>
  <conditionalFormatting sqref="H3:AA4 H5:J51 I52:J52 H53:J53 I54:J54 H55:J55 I56:J56 H57:J57 I58:J59 G144:J336 B327:E327 G12:G143 H60:J143 K5:AA336 A328:E339 A340:B341 D340:E341 A3:G11 A12:E326 F12:F649 A342:E649 G337:AA649">
    <cfRule type="expression" dxfId="91" priority="6">
      <formula>$Q3=0</formula>
    </cfRule>
  </conditionalFormatting>
  <conditionalFormatting sqref="Q3:Q649">
    <cfRule type="cellIs" dxfId="90" priority="11" operator="lessThan">
      <formula>0</formula>
    </cfRule>
    <cfRule type="cellIs" dxfId="89" priority="12" operator="lessThan">
      <formula>0</formula>
    </cfRule>
  </conditionalFormatting>
  <conditionalFormatting sqref="R3:AA649">
    <cfRule type="containsBlanks" dxfId="88" priority="9">
      <formula>LEN(TRIM(R3))=0</formula>
    </cfRule>
  </conditionalFormatting>
  <conditionalFormatting sqref="C340">
    <cfRule type="expression" dxfId="87" priority="257">
      <formula>$Q341=0</formula>
    </cfRule>
  </conditionalFormatting>
  <conditionalFormatting sqref="A3:A649">
    <cfRule type="duplicateValues" dxfId="86" priority="284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T301"/>
  <sheetViews>
    <sheetView tabSelected="1" topLeftCell="E288" zoomScale="93" zoomScaleNormal="150" workbookViewId="0">
      <selection activeCell="M301" sqref="M301"/>
    </sheetView>
  </sheetViews>
  <sheetFormatPr baseColWidth="10" defaultRowHeight="13" x14ac:dyDescent="0.15"/>
  <cols>
    <col min="1" max="1" width="11.1640625" customWidth="1"/>
    <col min="2" max="2" width="19.83203125" customWidth="1"/>
    <col min="3" max="3" width="19.6640625" customWidth="1"/>
    <col min="4" max="4" width="10.6640625" customWidth="1"/>
    <col min="5" max="5" width="60.3320312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2" width="11.5" style="13" customWidth="1"/>
    <col min="13" max="13" width="10.83203125" style="13"/>
    <col min="14" max="14" width="12.1640625" style="13" customWidth="1"/>
    <col min="15" max="15" width="19.5" customWidth="1"/>
    <col min="16" max="16" width="25" customWidth="1"/>
    <col min="18" max="18" width="13.6640625" bestFit="1" customWidth="1"/>
  </cols>
  <sheetData>
    <row r="1" spans="1:20" ht="14" x14ac:dyDescent="0.15">
      <c r="D1" s="27" t="s">
        <v>156</v>
      </c>
      <c r="F1" s="28" t="s">
        <v>156</v>
      </c>
      <c r="G1" s="27" t="s">
        <v>156</v>
      </c>
    </row>
    <row r="2" spans="1:20" ht="28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34" t="s">
        <v>1819</v>
      </c>
      <c r="K2" s="128" t="s">
        <v>1809</v>
      </c>
      <c r="L2" s="129" t="s">
        <v>1336</v>
      </c>
      <c r="M2" s="130" t="s">
        <v>1804</v>
      </c>
      <c r="N2" s="131" t="s">
        <v>346</v>
      </c>
      <c r="O2" s="132" t="s">
        <v>47</v>
      </c>
      <c r="P2" s="12" t="s">
        <v>1782</v>
      </c>
      <c r="Q2" s="12" t="s">
        <v>929</v>
      </c>
      <c r="R2" s="6" t="s">
        <v>1337</v>
      </c>
    </row>
    <row r="3" spans="1:20" ht="14" x14ac:dyDescent="0.15">
      <c r="A3" s="38">
        <v>45017</v>
      </c>
      <c r="B3" s="6" t="s">
        <v>346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N3" s="13">
        <v>0.93</v>
      </c>
      <c r="O3" s="13">
        <f>VENTAS[[#This Row],[Ganancia]]*0.1</f>
        <v>0.93155555555555558</v>
      </c>
      <c r="P3" s="13">
        <f>VENTAS[[#This Row],[Ganancia]]-VENTAS[[#This Row],[Karla]]-VENTAS[[#This Row],[Violeta]]-VENTAS[[#This Row],[Yanelys]]-VENTAS[[#This Row],[Adriana]]-VENTAS[[#This Row],[Daylin]]</f>
        <v>7.4539999999999997</v>
      </c>
      <c r="Q3" s="13"/>
      <c r="R3" s="6" t="s">
        <v>1297</v>
      </c>
      <c r="S3" s="6">
        <v>15000</v>
      </c>
      <c r="T3" s="6" t="s">
        <v>1299</v>
      </c>
    </row>
    <row r="4" spans="1:20" ht="14" x14ac:dyDescent="0.15">
      <c r="A4" s="39">
        <v>45017</v>
      </c>
      <c r="B4" s="6" t="s">
        <v>346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N4" s="13">
        <v>1.1299999999999999</v>
      </c>
      <c r="O4" s="13">
        <f>VENTAS[[#This Row],[Ganancia]]*0.1</f>
        <v>1.1313333333333333</v>
      </c>
      <c r="P4" s="13">
        <f>VENTAS[[#This Row],[Ganancia]]-VENTAS[[#This Row],[Karla]]-VENTAS[[#This Row],[Violeta]]-VENTAS[[#This Row],[Yanelys]]-VENTAS[[#This Row],[Adriana]]-VENTAS[[#This Row],[Daylin]]</f>
        <v>9.0519999999999996</v>
      </c>
      <c r="Q4" s="13"/>
      <c r="R4" s="6" t="s">
        <v>1298</v>
      </c>
      <c r="T4" s="6" t="s">
        <v>1300</v>
      </c>
    </row>
    <row r="5" spans="1:20" ht="14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O5" s="13">
        <f>VENTAS[[#This Row],[Ganancia]]*0.1</f>
        <v>1.1313333333333333</v>
      </c>
      <c r="P5" s="13">
        <f>VENTAS[[#This Row],[Ganancia]]-VENTAS[[#This Row],[Karla]]-VENTAS[[#This Row],[Violeta]]-VENTAS[[#This Row],[Yanelys]]-VENTAS[[#This Row],[Adriana]]-VENTAS[[#This Row],[Daylin]]</f>
        <v>10.181999999999999</v>
      </c>
      <c r="Q5" s="13"/>
      <c r="R5" s="6" t="s">
        <v>1784</v>
      </c>
      <c r="S5" s="6" t="s">
        <v>1785</v>
      </c>
      <c r="T5" s="126">
        <f>10000/195</f>
        <v>51.282051282051285</v>
      </c>
    </row>
    <row r="6" spans="1:20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O6" s="13">
        <f>VENTAS[[#This Row],[Ganancia]]*0.1</f>
        <v>1.1313333333333333</v>
      </c>
      <c r="P6" s="13">
        <f>VENTAS[[#This Row],[Ganancia]]-VENTAS[[#This Row],[Karla]]-VENTAS[[#This Row],[Violeta]]-VENTAS[[#This Row],[Yanelys]]-VENTAS[[#This Row],[Adriana]]-VENTAS[[#This Row],[Daylin]]</f>
        <v>10.181999999999999</v>
      </c>
      <c r="Q6" s="13"/>
    </row>
    <row r="7" spans="1:20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O7" s="13">
        <f>VENTAS[[#This Row],[Ganancia]]*0.1</f>
        <v>2.1873333333333331</v>
      </c>
      <c r="P7" s="13">
        <f>VENTAS[[#This Row],[Ganancia]]-VENTAS[[#This Row],[Karla]]-VENTAS[[#This Row],[Violeta]]-VENTAS[[#This Row],[Yanelys]]-VENTAS[[#This Row],[Adriana]]-VENTAS[[#This Row],[Daylin]]</f>
        <v>19.686</v>
      </c>
      <c r="Q7" s="13"/>
    </row>
    <row r="8" spans="1:20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O8" s="13">
        <f>VENTAS[[#This Row],[Ganancia]]*0.1</f>
        <v>1.0936666666666666</v>
      </c>
      <c r="P8" s="13">
        <f>VENTAS[[#This Row],[Ganancia]]-VENTAS[[#This Row],[Karla]]-VENTAS[[#This Row],[Violeta]]-VENTAS[[#This Row],[Yanelys]]-VENTAS[[#This Row],[Adriana]]-VENTAS[[#This Row],[Daylin]]</f>
        <v>9.843</v>
      </c>
      <c r="Q8" s="13"/>
    </row>
    <row r="9" spans="1:20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O9" s="13">
        <f>VENTAS[[#This Row],[Ganancia]]*0.1</f>
        <v>0.98711111111111105</v>
      </c>
      <c r="P9" s="13">
        <f>VENTAS[[#This Row],[Ganancia]]-VENTAS[[#This Row],[Karla]]-VENTAS[[#This Row],[Violeta]]-VENTAS[[#This Row],[Yanelys]]-VENTAS[[#This Row],[Adriana]]-VENTAS[[#This Row],[Daylin]]</f>
        <v>8.8840000000000003</v>
      </c>
      <c r="Q9" s="13"/>
    </row>
    <row r="10" spans="1:20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O10" s="13">
        <f>VENTAS[[#This Row],[Ganancia]]*0.1</f>
        <v>1.8042222222222222</v>
      </c>
      <c r="P10" s="13">
        <f>VENTAS[[#This Row],[Ganancia]]-VENTAS[[#This Row],[Karla]]-VENTAS[[#This Row],[Violeta]]-VENTAS[[#This Row],[Yanelys]]-VENTAS[[#This Row],[Adriana]]-VENTAS[[#This Row],[Daylin]]</f>
        <v>16.238</v>
      </c>
      <c r="Q10" s="13"/>
    </row>
    <row r="11" spans="1:20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O11" s="13">
        <f>VENTAS[[#This Row],[Ganancia]]*0.1</f>
        <v>0.90833333333333344</v>
      </c>
      <c r="P11" s="13">
        <f>VENTAS[[#This Row],[Ganancia]]-VENTAS[[#This Row],[Karla]]-VENTAS[[#This Row],[Violeta]]-VENTAS[[#This Row],[Yanelys]]-VENTAS[[#This Row],[Adriana]]-VENTAS[[#This Row],[Daylin]]</f>
        <v>8.1750000000000007</v>
      </c>
      <c r="Q11" s="13"/>
    </row>
    <row r="12" spans="1:20" ht="14" x14ac:dyDescent="0.15">
      <c r="A12" s="39">
        <v>45017</v>
      </c>
      <c r="D12" s="6" t="s">
        <v>1361</v>
      </c>
      <c r="E12" t="str">
        <f>IFERROR(VLOOKUP(VENTAS[[#This Row],[Code]],INVENTARIO[],5,FALSE),"-")</f>
        <v xml:space="preserve">Pareo Falda </v>
      </c>
      <c r="F12" s="4">
        <v>1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3.6627777777777775</v>
      </c>
      <c r="O12" s="13">
        <f>VENTAS[[#This Row],[Ganancia]]*0.1</f>
        <v>0.36627777777777776</v>
      </c>
      <c r="P12" s="13">
        <f>VENTAS[[#This Row],[Ganancia]]-VENTAS[[#This Row],[Karla]]-VENTAS[[#This Row],[Violeta]]-VENTAS[[#This Row],[Yanelys]]-VENTAS[[#This Row],[Adriana]]-VENTAS[[#This Row],[Daylin]]</f>
        <v>3.2964999999999995</v>
      </c>
      <c r="Q12" s="13"/>
    </row>
    <row r="13" spans="1:20" ht="14" x14ac:dyDescent="0.15">
      <c r="A13" s="38">
        <v>45017</v>
      </c>
      <c r="D13" s="6" t="s">
        <v>1363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O13" s="13">
        <f>VENTAS[[#This Row],[Ganancia]]*0.1</f>
        <v>0.54388888888888898</v>
      </c>
      <c r="P13" s="13">
        <f>VENTAS[[#This Row],[Ganancia]]-VENTAS[[#This Row],[Karla]]-VENTAS[[#This Row],[Violeta]]-VENTAS[[#This Row],[Yanelys]]-VENTAS[[#This Row],[Adriana]]-VENTAS[[#This Row],[Daylin]]</f>
        <v>4.8950000000000014</v>
      </c>
      <c r="Q13" s="13"/>
    </row>
    <row r="14" spans="1:20" ht="14" x14ac:dyDescent="0.15">
      <c r="A14" s="39">
        <v>45017</v>
      </c>
      <c r="D14" s="6" t="s">
        <v>393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O14" s="13">
        <f>VENTAS[[#This Row],[Ganancia]]*0.1</f>
        <v>0.49366666666666675</v>
      </c>
      <c r="P14" s="13">
        <f>VENTAS[[#This Row],[Ganancia]]-VENTAS[[#This Row],[Karla]]-VENTAS[[#This Row],[Violeta]]-VENTAS[[#This Row],[Yanelys]]-VENTAS[[#This Row],[Adriana]]-VENTAS[[#This Row],[Daylin]]</f>
        <v>4.4430000000000005</v>
      </c>
      <c r="Q14" s="13"/>
    </row>
    <row r="15" spans="1:20" ht="14" x14ac:dyDescent="0.15">
      <c r="A15" s="38">
        <v>45017</v>
      </c>
      <c r="D15" s="6" t="s">
        <v>395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O15" s="13">
        <f>VENTAS[[#This Row],[Ganancia]]*0.1</f>
        <v>0.49366666666666675</v>
      </c>
      <c r="P15" s="13">
        <f>VENTAS[[#This Row],[Ganancia]]-VENTAS[[#This Row],[Karla]]-VENTAS[[#This Row],[Violeta]]-VENTAS[[#This Row],[Yanelys]]-VENTAS[[#This Row],[Adriana]]-VENTAS[[#This Row],[Daylin]]</f>
        <v>4.4430000000000005</v>
      </c>
      <c r="Q15" s="13"/>
    </row>
    <row r="16" spans="1:20" ht="14" x14ac:dyDescent="0.15">
      <c r="A16" s="39">
        <v>45017</v>
      </c>
      <c r="D16" s="6" t="s">
        <v>1502</v>
      </c>
      <c r="E16" t="str">
        <f>IFERROR(VLOOKUP(VENTAS[[#This Row],[Code]],INVENTARIO[],5,FALSE),"-")</f>
        <v>Bañador bikini de manga raglán con cordón floral</v>
      </c>
      <c r="F16" s="4">
        <v>1</v>
      </c>
      <c r="G16" s="13">
        <v>25</v>
      </c>
      <c r="H16" s="13">
        <f>IFERROR(VLOOKUP(VENTAS[[#This Row],[Code]],INVENTARIO[],24,FALSE),"-")</f>
        <v>19.794444444444444</v>
      </c>
      <c r="I16" s="13">
        <f>(VENTAS[[#This Row],[Precio Venta]]-VENTAS[[#This Row],[Costo]])*VENTAS[[#This Row],[Cantidad]]</f>
        <v>5.2055555555555557</v>
      </c>
      <c r="O16" s="13">
        <f>VENTAS[[#This Row],[Ganancia]]*0.1</f>
        <v>0.52055555555555555</v>
      </c>
      <c r="P16" s="13">
        <f>VENTAS[[#This Row],[Ganancia]]-VENTAS[[#This Row],[Karla]]-VENTAS[[#This Row],[Violeta]]-VENTAS[[#This Row],[Yanelys]]-VENTAS[[#This Row],[Adriana]]-VENTAS[[#This Row],[Daylin]]</f>
        <v>4.6850000000000005</v>
      </c>
      <c r="Q16" s="13"/>
    </row>
    <row r="17" spans="1:17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O17" s="13">
        <f>VENTAS[[#This Row],[Ganancia]]*0.1</f>
        <v>0.90211111111111109</v>
      </c>
      <c r="P17" s="13">
        <f>VENTAS[[#This Row],[Ganancia]]-VENTAS[[#This Row],[Karla]]-VENTAS[[#This Row],[Violeta]]-VENTAS[[#This Row],[Yanelys]]-VENTAS[[#This Row],[Adriana]]-VENTAS[[#This Row],[Daylin]]</f>
        <v>8.1189999999999998</v>
      </c>
      <c r="Q17" s="13"/>
    </row>
    <row r="18" spans="1:17" ht="14" x14ac:dyDescent="0.15">
      <c r="A18" s="39">
        <v>45017</v>
      </c>
      <c r="D18" s="6" t="s">
        <v>1502</v>
      </c>
      <c r="E18" t="str">
        <f>IFERROR(VLOOKUP(VENTAS[[#This Row],[Code]],INVENTARIO[],5,FALSE),"-")</f>
        <v>Bañador bikini de manga raglán con cordón floral</v>
      </c>
      <c r="F18" s="4">
        <v>1</v>
      </c>
      <c r="G18" s="13">
        <v>25</v>
      </c>
      <c r="H18" s="13">
        <f>IFERROR(VLOOKUP(VENTAS[[#This Row],[Code]],INVENTARIO[],24,FALSE),"-")</f>
        <v>19.794444444444444</v>
      </c>
      <c r="I18" s="13">
        <f>(VENTAS[[#This Row],[Precio Venta]]-VENTAS[[#This Row],[Costo]])*VENTAS[[#This Row],[Cantidad]]</f>
        <v>5.2055555555555557</v>
      </c>
      <c r="O18" s="13">
        <f>VENTAS[[#This Row],[Ganancia]]*0.1</f>
        <v>0.52055555555555555</v>
      </c>
      <c r="P18" s="13">
        <f>VENTAS[[#This Row],[Ganancia]]-VENTAS[[#This Row],[Karla]]-VENTAS[[#This Row],[Violeta]]-VENTAS[[#This Row],[Yanelys]]-VENTAS[[#This Row],[Adriana]]-VENTAS[[#This Row],[Daylin]]</f>
        <v>4.6850000000000005</v>
      </c>
      <c r="Q18" s="13"/>
    </row>
    <row r="19" spans="1:17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O19" s="13">
        <f>VENTAS[[#This Row],[Ganancia]]*0.1</f>
        <v>0.69688888888888911</v>
      </c>
      <c r="P19" s="13">
        <f>VENTAS[[#This Row],[Ganancia]]-VENTAS[[#This Row],[Karla]]-VENTAS[[#This Row],[Violeta]]-VENTAS[[#This Row],[Yanelys]]-VENTAS[[#This Row],[Adriana]]-VENTAS[[#This Row],[Daylin]]</f>
        <v>6.272000000000002</v>
      </c>
      <c r="Q19" s="13"/>
    </row>
    <row r="20" spans="1:17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O20" s="13">
        <f>VENTAS[[#This Row],[Ganancia]]*0.1</f>
        <v>0.8312222222222222</v>
      </c>
      <c r="P20" s="13">
        <f>VENTAS[[#This Row],[Ganancia]]-VENTAS[[#This Row],[Karla]]-VENTAS[[#This Row],[Violeta]]-VENTAS[[#This Row],[Yanelys]]-VENTAS[[#This Row],[Adriana]]-VENTAS[[#This Row],[Daylin]]</f>
        <v>7.480999999999999</v>
      </c>
      <c r="Q20" s="13"/>
    </row>
    <row r="21" spans="1:17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O21" s="13">
        <f>VENTAS[[#This Row],[Ganancia]]*0.1</f>
        <v>0.82272222222222213</v>
      </c>
      <c r="P21" s="13">
        <f>VENTAS[[#This Row],[Ganancia]]-VENTAS[[#This Row],[Karla]]-VENTAS[[#This Row],[Violeta]]-VENTAS[[#This Row],[Yanelys]]-VENTAS[[#This Row],[Adriana]]-VENTAS[[#This Row],[Daylin]]</f>
        <v>7.4044999999999987</v>
      </c>
      <c r="Q21" s="13"/>
    </row>
    <row r="22" spans="1:17" ht="14" x14ac:dyDescent="0.15">
      <c r="A22" s="38">
        <v>45017</v>
      </c>
      <c r="D22" s="6" t="s">
        <v>367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O22" s="13">
        <f>VENTAS[[#This Row],[Ganancia]]*0.1</f>
        <v>0.74494444444444463</v>
      </c>
      <c r="P22" s="13">
        <f>VENTAS[[#This Row],[Ganancia]]-VENTAS[[#This Row],[Karla]]-VENTAS[[#This Row],[Violeta]]-VENTAS[[#This Row],[Yanelys]]-VENTAS[[#This Row],[Adriana]]-VENTAS[[#This Row],[Daylin]]</f>
        <v>6.7045000000000012</v>
      </c>
      <c r="Q22" s="13"/>
    </row>
    <row r="23" spans="1:17" ht="14" x14ac:dyDescent="0.15">
      <c r="A23" s="39">
        <v>45017</v>
      </c>
      <c r="D23" s="6" t="s">
        <v>1393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O23" s="13">
        <f>VENTAS[[#This Row],[Ganancia]]*0.1</f>
        <v>1.1313333333333333</v>
      </c>
      <c r="P23" s="13">
        <f>VENTAS[[#This Row],[Ganancia]]-VENTAS[[#This Row],[Karla]]-VENTAS[[#This Row],[Violeta]]-VENTAS[[#This Row],[Yanelys]]-VENTAS[[#This Row],[Adriana]]-VENTAS[[#This Row],[Daylin]]</f>
        <v>10.181999999999999</v>
      </c>
      <c r="Q23" s="13"/>
    </row>
    <row r="24" spans="1:17" ht="14" x14ac:dyDescent="0.15">
      <c r="A24" s="39">
        <v>45017</v>
      </c>
      <c r="D24" s="6" t="s">
        <v>1393</v>
      </c>
      <c r="E24" t="str">
        <f>IFERROR(VLOOKUP(VENTAS[[#This Row],[Code]],INVENTARIO[],5,FALSE),"-")</f>
        <v>Jeans de pierna recta desgarro</v>
      </c>
      <c r="F24" s="4">
        <v>1</v>
      </c>
      <c r="G24" s="13">
        <v>22</v>
      </c>
      <c r="H24" s="13">
        <f>IFERROR(VLOOKUP(VENTAS[[#This Row],[Code]],INVENTARIO[],24,FALSE),"-")</f>
        <v>18.686666666666667</v>
      </c>
      <c r="I24" s="13">
        <f>(VENTAS[[#This Row],[Precio Venta]]-VENTAS[[#This Row],[Costo]])*VENTAS[[#This Row],[Cantidad]]</f>
        <v>3.3133333333333326</v>
      </c>
      <c r="O24" s="13">
        <f>VENTAS[[#This Row],[Ganancia]]*0.1</f>
        <v>0.33133333333333326</v>
      </c>
      <c r="P24" s="13">
        <f>VENTAS[[#This Row],[Ganancia]]-VENTAS[[#This Row],[Karla]]-VENTAS[[#This Row],[Violeta]]-VENTAS[[#This Row],[Yanelys]]-VENTAS[[#This Row],[Adriana]]-VENTAS[[#This Row],[Daylin]]</f>
        <v>2.9819999999999993</v>
      </c>
      <c r="Q24" s="13"/>
    </row>
    <row r="25" spans="1:17" ht="14" x14ac:dyDescent="0.15">
      <c r="A25" s="38">
        <v>45017</v>
      </c>
      <c r="D25" s="6" t="s">
        <v>371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O25" s="13">
        <f>VENTAS[[#This Row],[Ganancia]]*0.1</f>
        <v>1.7222222222222223</v>
      </c>
      <c r="P25" s="13">
        <f>VENTAS[[#This Row],[Ganancia]]-VENTAS[[#This Row],[Karla]]-VENTAS[[#This Row],[Violeta]]-VENTAS[[#This Row],[Yanelys]]-VENTAS[[#This Row],[Adriana]]-VENTAS[[#This Row],[Daylin]]</f>
        <v>15.5</v>
      </c>
      <c r="Q25" s="13"/>
    </row>
    <row r="26" spans="1:17" ht="14" x14ac:dyDescent="0.15">
      <c r="A26" s="39">
        <v>45017</v>
      </c>
      <c r="D26" s="6" t="s">
        <v>372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O26" s="13">
        <f>VENTAS[[#This Row],[Ganancia]]*0.1</f>
        <v>1.7222222222222223</v>
      </c>
      <c r="P26" s="13">
        <f>VENTAS[[#This Row],[Ganancia]]-VENTAS[[#This Row],[Karla]]-VENTAS[[#This Row],[Violeta]]-VENTAS[[#This Row],[Yanelys]]-VENTAS[[#This Row],[Adriana]]-VENTAS[[#This Row],[Daylin]]</f>
        <v>15.5</v>
      </c>
      <c r="Q26" s="13"/>
    </row>
    <row r="27" spans="1:17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O27" s="13">
        <f>VENTAS[[#This Row],[Ganancia]]*0.1</f>
        <v>2.2333333333333334</v>
      </c>
      <c r="P27" s="13">
        <f>VENTAS[[#This Row],[Ganancia]]-VENTAS[[#This Row],[Karla]]-VENTAS[[#This Row],[Violeta]]-VENTAS[[#This Row],[Yanelys]]-VENTAS[[#This Row],[Adriana]]-VENTAS[[#This Row],[Daylin]]</f>
        <v>20.099999999999998</v>
      </c>
      <c r="Q27" s="13"/>
    </row>
    <row r="28" spans="1:17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O28" s="13">
        <f>VENTAS[[#This Row],[Ganancia]]*0.1</f>
        <v>3.35</v>
      </c>
      <c r="P28" s="13">
        <f>VENTAS[[#This Row],[Ganancia]]-VENTAS[[#This Row],[Karla]]-VENTAS[[#This Row],[Violeta]]-VENTAS[[#This Row],[Yanelys]]-VENTAS[[#This Row],[Adriana]]-VENTAS[[#This Row],[Daylin]]</f>
        <v>30.15</v>
      </c>
      <c r="Q28" s="13"/>
    </row>
    <row r="29" spans="1:17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O29" s="13">
        <f>VENTAS[[#This Row],[Ganancia]]*0.1</f>
        <v>3.35</v>
      </c>
      <c r="P29" s="13">
        <f>VENTAS[[#This Row],[Ganancia]]-VENTAS[[#This Row],[Karla]]-VENTAS[[#This Row],[Violeta]]-VENTAS[[#This Row],[Yanelys]]-VENTAS[[#This Row],[Adriana]]-VENTAS[[#This Row],[Daylin]]</f>
        <v>30.15</v>
      </c>
      <c r="Q29" s="13"/>
    </row>
    <row r="30" spans="1:17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O30" s="13">
        <f>VENTAS[[#This Row],[Ganancia]]*0.1</f>
        <v>2.3166666666666669</v>
      </c>
      <c r="P30" s="13">
        <f>VENTAS[[#This Row],[Ganancia]]-VENTAS[[#This Row],[Karla]]-VENTAS[[#This Row],[Violeta]]-VENTAS[[#This Row],[Yanelys]]-VENTAS[[#This Row],[Adriana]]-VENTAS[[#This Row],[Daylin]]</f>
        <v>20.85</v>
      </c>
      <c r="Q30" s="13"/>
    </row>
    <row r="31" spans="1:17" ht="14" x14ac:dyDescent="0.15">
      <c r="A31" s="38">
        <v>45017</v>
      </c>
      <c r="D31" s="6" t="s">
        <v>1502</v>
      </c>
      <c r="E31" t="str">
        <f>IFERROR(VLOOKUP(VENTAS[[#This Row],[Code]],INVENTARIO[],5,FALSE),"-")</f>
        <v>Bañador bikini de manga raglán con cordón floral</v>
      </c>
      <c r="F31" s="4">
        <v>1</v>
      </c>
      <c r="G31" s="13">
        <v>25</v>
      </c>
      <c r="H31" s="13">
        <f>IFERROR(VLOOKUP(VENTAS[[#This Row],[Code]],INVENTARIO[],24,FALSE),"-")</f>
        <v>19.794444444444444</v>
      </c>
      <c r="I31" s="13">
        <f>(VENTAS[[#This Row],[Precio Venta]]-VENTAS[[#This Row],[Costo]])*VENTAS[[#This Row],[Cantidad]]</f>
        <v>5.2055555555555557</v>
      </c>
      <c r="O31" s="13">
        <f>VENTAS[[#This Row],[Ganancia]]*0.1</f>
        <v>0.52055555555555555</v>
      </c>
      <c r="P31" s="13">
        <f>VENTAS[[#This Row],[Ganancia]]-VENTAS[[#This Row],[Karla]]-VENTAS[[#This Row],[Violeta]]-VENTAS[[#This Row],[Yanelys]]-VENTAS[[#This Row],[Adriana]]-VENTAS[[#This Row],[Daylin]]</f>
        <v>4.6850000000000005</v>
      </c>
      <c r="Q31" s="13"/>
    </row>
    <row r="32" spans="1:17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O32" s="13">
        <f>VENTAS[[#This Row],[Ganancia]]*0.1</f>
        <v>2.3166666666666669</v>
      </c>
      <c r="P32" s="13">
        <f>VENTAS[[#This Row],[Ganancia]]-VENTAS[[#This Row],[Karla]]-VENTAS[[#This Row],[Violeta]]-VENTAS[[#This Row],[Yanelys]]-VENTAS[[#This Row],[Adriana]]-VENTAS[[#This Row],[Daylin]]</f>
        <v>20.85</v>
      </c>
      <c r="Q32" s="13"/>
    </row>
    <row r="33" spans="1:17" ht="14" x14ac:dyDescent="0.15">
      <c r="A33" s="39">
        <v>45017</v>
      </c>
      <c r="D33" s="6" t="s">
        <v>1490</v>
      </c>
      <c r="E33" t="str">
        <f>IFERROR(VLOOKUP(VENTAS[[#This Row],[Code]],INVENTARIO[],5,FALSE),"-")</f>
        <v>Bikini tropical con estampado de hoja</v>
      </c>
      <c r="F33" s="4">
        <v>1</v>
      </c>
      <c r="G33" s="13">
        <v>25</v>
      </c>
      <c r="H33" s="13">
        <f>IFERROR(VLOOKUP(VENTAS[[#This Row],[Code]],INVENTARIO[],24,FALSE),"-")</f>
        <v>13.388888888888889</v>
      </c>
      <c r="I33" s="13">
        <f>(VENTAS[[#This Row],[Precio Venta]]-VENTAS[[#This Row],[Costo]])*VENTAS[[#This Row],[Cantidad]]</f>
        <v>11.611111111111111</v>
      </c>
      <c r="O33" s="13">
        <f>VENTAS[[#This Row],[Ganancia]]*0.1</f>
        <v>1.1611111111111112</v>
      </c>
      <c r="P33" s="13">
        <f>VENTAS[[#This Row],[Ganancia]]-VENTAS[[#This Row],[Karla]]-VENTAS[[#This Row],[Violeta]]-VENTAS[[#This Row],[Yanelys]]-VENTAS[[#This Row],[Adriana]]-VENTAS[[#This Row],[Daylin]]</f>
        <v>10.45</v>
      </c>
      <c r="Q33" s="13"/>
    </row>
    <row r="34" spans="1:17" ht="14" x14ac:dyDescent="0.15">
      <c r="A34" s="39">
        <v>45017</v>
      </c>
      <c r="D34" s="6" t="s">
        <v>1489</v>
      </c>
      <c r="E34" t="str">
        <f>IFERROR(VLOOKUP(VENTAS[[#This Row],[Code]],INVENTARIO[],5,FALSE),"-")</f>
        <v>Bikini halter con estampado floral</v>
      </c>
      <c r="F34" s="4">
        <v>1</v>
      </c>
      <c r="G34" s="13">
        <v>25</v>
      </c>
      <c r="H34" s="13">
        <f>IFERROR(VLOOKUP(VENTAS[[#This Row],[Code]],INVENTARIO[],24,FALSE),"-")</f>
        <v>13.944444444444445</v>
      </c>
      <c r="I34" s="13">
        <f>(VENTAS[[#This Row],[Precio Venta]]-VENTAS[[#This Row],[Costo]])*VENTAS[[#This Row],[Cantidad]]</f>
        <v>11.055555555555555</v>
      </c>
      <c r="O34" s="13">
        <f>VENTAS[[#This Row],[Ganancia]]*0.1</f>
        <v>1.1055555555555556</v>
      </c>
      <c r="P34" s="13">
        <f>VENTAS[[#This Row],[Ganancia]]-VENTAS[[#This Row],[Karla]]-VENTAS[[#This Row],[Violeta]]-VENTAS[[#This Row],[Yanelys]]-VENTAS[[#This Row],[Adriana]]-VENTAS[[#This Row],[Daylin]]</f>
        <v>9.9499999999999993</v>
      </c>
      <c r="Q34" s="13"/>
    </row>
    <row r="35" spans="1:17" ht="14" x14ac:dyDescent="0.15">
      <c r="A35" s="39">
        <v>45017</v>
      </c>
      <c r="D35" s="6" t="s">
        <v>375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O35" s="13">
        <f>VENTAS[[#This Row],[Ganancia]]*0.1</f>
        <v>1.0797777777777779</v>
      </c>
      <c r="P35" s="13">
        <f>VENTAS[[#This Row],[Ganancia]]-VENTAS[[#This Row],[Karla]]-VENTAS[[#This Row],[Violeta]]-VENTAS[[#This Row],[Yanelys]]-VENTAS[[#This Row],[Adriana]]-VENTAS[[#This Row],[Daylin]]</f>
        <v>9.718</v>
      </c>
      <c r="Q35" s="13"/>
    </row>
    <row r="36" spans="1:17" ht="14" x14ac:dyDescent="0.15">
      <c r="A36" s="39">
        <v>45017</v>
      </c>
      <c r="D36" s="6" t="s">
        <v>376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O36" s="13">
        <f>VENTAS[[#This Row],[Ganancia]]*0.1</f>
        <v>1.0597222222222222</v>
      </c>
      <c r="P36" s="13">
        <f>VENTAS[[#This Row],[Ganancia]]-VENTAS[[#This Row],[Karla]]-VENTAS[[#This Row],[Violeta]]-VENTAS[[#This Row],[Yanelys]]-VENTAS[[#This Row],[Adriana]]-VENTAS[[#This Row],[Daylin]]</f>
        <v>9.5374999999999996</v>
      </c>
      <c r="Q36" s="13"/>
    </row>
    <row r="37" spans="1:17" ht="16" customHeight="1" x14ac:dyDescent="0.15">
      <c r="A37" s="39">
        <v>45017</v>
      </c>
      <c r="D37" s="6" t="s">
        <v>263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O37" s="13">
        <f>VENTAS[[#This Row],[Ganancia]]*0.1</f>
        <v>0.77394444444444455</v>
      </c>
      <c r="P37" s="13">
        <f>VENTAS[[#This Row],[Ganancia]]-VENTAS[[#This Row],[Karla]]-VENTAS[[#This Row],[Violeta]]-VENTAS[[#This Row],[Yanelys]]-VENTAS[[#This Row],[Adriana]]-VENTAS[[#This Row],[Daylin]]</f>
        <v>6.9655000000000005</v>
      </c>
      <c r="Q37" s="13"/>
    </row>
    <row r="38" spans="1:17" ht="14" x14ac:dyDescent="0.15">
      <c r="A38" s="39">
        <v>45017</v>
      </c>
      <c r="D38" s="6" t="s">
        <v>377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O38" s="13">
        <f>VENTAS[[#This Row],[Ganancia]]*0.1</f>
        <v>1.0998888888888889</v>
      </c>
      <c r="P38" s="13">
        <f>VENTAS[[#This Row],[Ganancia]]-VENTAS[[#This Row],[Karla]]-VENTAS[[#This Row],[Violeta]]-VENTAS[[#This Row],[Yanelys]]-VENTAS[[#This Row],[Adriana]]-VENTAS[[#This Row],[Daylin]]</f>
        <v>9.8989999999999991</v>
      </c>
      <c r="Q38" s="13"/>
    </row>
    <row r="39" spans="1:17" ht="14" x14ac:dyDescent="0.15">
      <c r="A39" s="39">
        <v>45017</v>
      </c>
      <c r="D39" s="6" t="s">
        <v>1515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O39" s="13">
        <f>VENTAS[[#This Row],[Ganancia]]*0.1</f>
        <v>0.60555555555555562</v>
      </c>
      <c r="P39" s="13">
        <f>VENTAS[[#This Row],[Ganancia]]-VENTAS[[#This Row],[Karla]]-VENTAS[[#This Row],[Violeta]]-VENTAS[[#This Row],[Yanelys]]-VENTAS[[#This Row],[Adriana]]-VENTAS[[#This Row],[Daylin]]</f>
        <v>5.4499999999999993</v>
      </c>
      <c r="Q39" s="13"/>
    </row>
    <row r="40" spans="1:17" ht="14" x14ac:dyDescent="0.15">
      <c r="A40" s="39">
        <v>45017</v>
      </c>
      <c r="D40" s="6" t="s">
        <v>309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O40" s="13">
        <f>VENTAS[[#This Row],[Ganancia]]*0.1</f>
        <v>0.48694444444444446</v>
      </c>
      <c r="P40" s="13">
        <f>VENTAS[[#This Row],[Ganancia]]-VENTAS[[#This Row],[Karla]]-VENTAS[[#This Row],[Violeta]]-VENTAS[[#This Row],[Yanelys]]-VENTAS[[#This Row],[Adriana]]-VENTAS[[#This Row],[Daylin]]</f>
        <v>4.3825000000000003</v>
      </c>
      <c r="Q40" s="13"/>
    </row>
    <row r="41" spans="1:17" ht="14" x14ac:dyDescent="0.15">
      <c r="A41" s="39">
        <v>45017</v>
      </c>
      <c r="B41" s="6"/>
      <c r="D41" s="6" t="s">
        <v>309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O41" s="13">
        <f>VENTAS[[#This Row],[Ganancia]]*0.1</f>
        <v>0.48694444444444446</v>
      </c>
      <c r="P41" s="13">
        <f>VENTAS[[#This Row],[Ganancia]]-VENTAS[[#This Row],[Karla]]-VENTAS[[#This Row],[Violeta]]-VENTAS[[#This Row],[Yanelys]]-VENTAS[[#This Row],[Adriana]]-VENTAS[[#This Row],[Daylin]]</f>
        <v>4.3825000000000003</v>
      </c>
      <c r="Q41" s="13"/>
    </row>
    <row r="42" spans="1:17" ht="14" x14ac:dyDescent="0.15">
      <c r="A42" s="39">
        <v>45017</v>
      </c>
      <c r="D42" s="6" t="s">
        <v>381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O42" s="13">
        <f>VENTAS[[#This Row],[Ganancia]]*0.1</f>
        <v>0.95194444444444459</v>
      </c>
      <c r="P42" s="13">
        <f>VENTAS[[#This Row],[Ganancia]]-VENTAS[[#This Row],[Karla]]-VENTAS[[#This Row],[Violeta]]-VENTAS[[#This Row],[Yanelys]]-VENTAS[[#This Row],[Adriana]]-VENTAS[[#This Row],[Daylin]]</f>
        <v>8.5675000000000008</v>
      </c>
      <c r="Q42" s="13"/>
    </row>
    <row r="43" spans="1:17" ht="15" customHeight="1" x14ac:dyDescent="0.15">
      <c r="A43" s="39">
        <v>45017</v>
      </c>
      <c r="D43" s="6" t="s">
        <v>405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O43" s="13">
        <f>VENTAS[[#This Row],[Ganancia]]*0.1</f>
        <v>1.6888888888888887</v>
      </c>
      <c r="P43" s="13">
        <f>VENTAS[[#This Row],[Ganancia]]-VENTAS[[#This Row],[Karla]]-VENTAS[[#This Row],[Violeta]]-VENTAS[[#This Row],[Yanelys]]-VENTAS[[#This Row],[Adriana]]-VENTAS[[#This Row],[Daylin]]</f>
        <v>15.199999999999998</v>
      </c>
      <c r="Q43" s="13"/>
    </row>
    <row r="44" spans="1:17" ht="14" x14ac:dyDescent="0.15">
      <c r="A44" s="39">
        <v>45017</v>
      </c>
      <c r="D44" s="6" t="s">
        <v>1519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O44" s="13">
        <f>VENTAS[[#This Row],[Ganancia]]*0.1</f>
        <v>0.84444444444444433</v>
      </c>
      <c r="P44" s="13">
        <f>VENTAS[[#This Row],[Ganancia]]-VENTAS[[#This Row],[Karla]]-VENTAS[[#This Row],[Violeta]]-VENTAS[[#This Row],[Yanelys]]-VENTAS[[#This Row],[Adriana]]-VENTAS[[#This Row],[Daylin]]</f>
        <v>7.5999999999999988</v>
      </c>
      <c r="Q44" s="13"/>
    </row>
    <row r="45" spans="1:17" ht="20" customHeight="1" x14ac:dyDescent="0.15">
      <c r="A45" s="39">
        <v>45017</v>
      </c>
      <c r="D45" s="6" t="s">
        <v>407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O45" s="13">
        <f>VENTAS[[#This Row],[Ganancia]]*0.1</f>
        <v>1.7911111111111113</v>
      </c>
      <c r="P45" s="13">
        <f>VENTAS[[#This Row],[Ganancia]]-VENTAS[[#This Row],[Karla]]-VENTAS[[#This Row],[Violeta]]-VENTAS[[#This Row],[Yanelys]]-VENTAS[[#This Row],[Adriana]]-VENTAS[[#This Row],[Daylin]]</f>
        <v>16.12</v>
      </c>
      <c r="Q45" s="13"/>
    </row>
    <row r="46" spans="1:17" ht="14" x14ac:dyDescent="0.15">
      <c r="A46" s="39">
        <v>45017</v>
      </c>
      <c r="D46" s="6" t="s">
        <v>1531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O46" s="13">
        <f>VENTAS[[#This Row],[Ganancia]]*0.1</f>
        <v>0.41694444444444445</v>
      </c>
      <c r="P46" s="13">
        <f>VENTAS[[#This Row],[Ganancia]]-VENTAS[[#This Row],[Karla]]-VENTAS[[#This Row],[Violeta]]-VENTAS[[#This Row],[Yanelys]]-VENTAS[[#This Row],[Adriana]]-VENTAS[[#This Row],[Daylin]]</f>
        <v>3.7524999999999999</v>
      </c>
      <c r="Q46" s="13"/>
    </row>
    <row r="47" spans="1:17" ht="17" customHeight="1" x14ac:dyDescent="0.15">
      <c r="A47" s="39">
        <v>45017</v>
      </c>
      <c r="D47" s="6" t="s">
        <v>343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O47" s="13">
        <f>VENTAS[[#This Row],[Ganancia]]*0.1</f>
        <v>1.2077777777777781</v>
      </c>
      <c r="P47" s="13">
        <f>VENTAS[[#This Row],[Ganancia]]-VENTAS[[#This Row],[Karla]]-VENTAS[[#This Row],[Violeta]]-VENTAS[[#This Row],[Yanelys]]-VENTAS[[#This Row],[Adriana]]-VENTAS[[#This Row],[Daylin]]</f>
        <v>10.870000000000001</v>
      </c>
      <c r="Q47" s="13"/>
    </row>
    <row r="48" spans="1:17" ht="18" customHeight="1" x14ac:dyDescent="0.15">
      <c r="A48" s="39">
        <v>45017</v>
      </c>
      <c r="D48" s="6" t="s">
        <v>385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O48" s="13">
        <f>VENTAS[[#This Row],[Ganancia]]*0.1</f>
        <v>0.64777777777777779</v>
      </c>
      <c r="P48" s="13">
        <f>VENTAS[[#This Row],[Ganancia]]-VENTAS[[#This Row],[Karla]]-VENTAS[[#This Row],[Violeta]]-VENTAS[[#This Row],[Yanelys]]-VENTAS[[#This Row],[Adriana]]-VENTAS[[#This Row],[Daylin]]</f>
        <v>5.83</v>
      </c>
      <c r="Q48" s="13"/>
    </row>
    <row r="49" spans="1:17" ht="14" x14ac:dyDescent="0.15">
      <c r="A49" s="39">
        <v>45017</v>
      </c>
      <c r="B49" s="6" t="s">
        <v>347</v>
      </c>
      <c r="D49" s="6" t="s">
        <v>344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O49" s="13">
        <v>0</v>
      </c>
      <c r="P49" s="13">
        <f>VENTAS[[#This Row],[Ganancia]]-VENTAS[[#This Row],[Karla]]-VENTAS[[#This Row],[Violeta]]-VENTAS[[#This Row],[Yanelys]]-VENTAS[[#This Row],[Adriana]]-VENTAS[[#This Row],[Daylin]]</f>
        <v>12.213888888888889</v>
      </c>
      <c r="Q49" s="13"/>
    </row>
    <row r="50" spans="1:17" ht="14" x14ac:dyDescent="0.15">
      <c r="A50" s="39">
        <v>45017</v>
      </c>
      <c r="D50" s="6" t="s">
        <v>387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O50" s="13">
        <f>VENTAS[[#This Row],[Ganancia]]*0.1</f>
        <v>0.71105555555555533</v>
      </c>
      <c r="P50" s="13">
        <f>VENTAS[[#This Row],[Ganancia]]-VENTAS[[#This Row],[Karla]]-VENTAS[[#This Row],[Violeta]]-VENTAS[[#This Row],[Yanelys]]-VENTAS[[#This Row],[Adriana]]-VENTAS[[#This Row],[Daylin]]</f>
        <v>6.399499999999998</v>
      </c>
      <c r="Q50" s="13"/>
    </row>
    <row r="51" spans="1:17" ht="14" x14ac:dyDescent="0.15">
      <c r="A51" s="39">
        <v>45017</v>
      </c>
      <c r="B51" s="6"/>
      <c r="D51" s="6" t="s">
        <v>267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O51" s="13">
        <f>VENTAS[[#This Row],[Ganancia]]*0.1</f>
        <v>1.2833333333333337</v>
      </c>
      <c r="P51" s="13">
        <f>VENTAS[[#This Row],[Ganancia]]-VENTAS[[#This Row],[Karla]]-VENTAS[[#This Row],[Violeta]]-VENTAS[[#This Row],[Yanelys]]-VENTAS[[#This Row],[Adriana]]-VENTAS[[#This Row],[Daylin]]</f>
        <v>11.550000000000002</v>
      </c>
      <c r="Q51" s="13"/>
    </row>
    <row r="52" spans="1:17" ht="14" x14ac:dyDescent="0.15">
      <c r="A52" s="39"/>
      <c r="B52" s="6" t="s">
        <v>347</v>
      </c>
      <c r="D52" s="6" t="s">
        <v>268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O52" s="13">
        <v>0</v>
      </c>
      <c r="P52" s="13">
        <f>VENTAS[[#This Row],[Ganancia]]-VENTAS[[#This Row],[Karla]]-VENTAS[[#This Row],[Violeta]]-VENTAS[[#This Row],[Yanelys]]-VENTAS[[#This Row],[Adriana]]-VENTAS[[#This Row],[Daylin]]</f>
        <v>27.833333333333336</v>
      </c>
      <c r="Q52" s="13"/>
    </row>
    <row r="53" spans="1:17" ht="14" x14ac:dyDescent="0.15">
      <c r="A53" s="39"/>
      <c r="B53" s="6" t="s">
        <v>347</v>
      </c>
      <c r="D53" s="6" t="s">
        <v>301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O53" s="13">
        <v>0</v>
      </c>
      <c r="P53" s="13">
        <f>VENTAS[[#This Row],[Ganancia]]-VENTAS[[#This Row],[Karla]]-VENTAS[[#This Row],[Violeta]]-VENTAS[[#This Row],[Yanelys]]-VENTAS[[#This Row],[Adriana]]-VENTAS[[#This Row],[Daylin]]</f>
        <v>17.111111111111114</v>
      </c>
      <c r="Q53" s="13"/>
    </row>
    <row r="54" spans="1:17" ht="14" x14ac:dyDescent="0.15">
      <c r="A54" s="39"/>
      <c r="B54" s="6" t="s">
        <v>347</v>
      </c>
      <c r="D54" s="6" t="s">
        <v>302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O54" s="13">
        <v>0</v>
      </c>
      <c r="P54" s="13">
        <f>VENTAS[[#This Row],[Ganancia]]-VENTAS[[#This Row],[Karla]]-VENTAS[[#This Row],[Violeta]]-VENTAS[[#This Row],[Yanelys]]-VENTAS[[#This Row],[Adriana]]-VENTAS[[#This Row],[Daylin]]</f>
        <v>37.111111111111114</v>
      </c>
      <c r="Q54" s="13"/>
    </row>
    <row r="55" spans="1:17" ht="28" x14ac:dyDescent="0.15">
      <c r="A55" s="39"/>
      <c r="B55" s="6" t="s">
        <v>347</v>
      </c>
      <c r="D55" s="6" t="s">
        <v>300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O55" s="13">
        <v>0</v>
      </c>
      <c r="P55" s="13">
        <f>VENTAS[[#This Row],[Ganancia]]-VENTAS[[#This Row],[Karla]]-VENTAS[[#This Row],[Violeta]]-VENTAS[[#This Row],[Yanelys]]-VENTAS[[#This Row],[Adriana]]-VENTAS[[#This Row],[Daylin]]</f>
        <v>37.111111111111114</v>
      </c>
      <c r="Q55" s="13"/>
    </row>
    <row r="56" spans="1:17" ht="28" x14ac:dyDescent="0.15">
      <c r="A56" s="39"/>
      <c r="B56" s="6" t="s">
        <v>347</v>
      </c>
      <c r="D56" s="6" t="s">
        <v>299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O56" s="13">
        <v>0</v>
      </c>
      <c r="P56" s="13">
        <f>VENTAS[[#This Row],[Ganancia]]-VENTAS[[#This Row],[Karla]]-VENTAS[[#This Row],[Violeta]]-VENTAS[[#This Row],[Yanelys]]-VENTAS[[#This Row],[Adriana]]-VENTAS[[#This Row],[Daylin]]</f>
        <v>37.111111111111114</v>
      </c>
      <c r="Q56" s="13"/>
    </row>
    <row r="57" spans="1:17" ht="28" x14ac:dyDescent="0.15">
      <c r="A57" s="39"/>
      <c r="B57" s="6" t="s">
        <v>347</v>
      </c>
      <c r="D57" s="6" t="s">
        <v>298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O57" s="13">
        <v>0</v>
      </c>
      <c r="P57" s="13">
        <f>VENTAS[[#This Row],[Ganancia]]-VENTAS[[#This Row],[Karla]]-VENTAS[[#This Row],[Violeta]]-VENTAS[[#This Row],[Yanelys]]-VENTAS[[#This Row],[Adriana]]-VENTAS[[#This Row],[Daylin]]</f>
        <v>37.111111111111114</v>
      </c>
      <c r="Q57" s="13"/>
    </row>
    <row r="58" spans="1:17" ht="28" x14ac:dyDescent="0.15">
      <c r="A58" s="39"/>
      <c r="B58" s="6" t="s">
        <v>347</v>
      </c>
      <c r="D58" s="6" t="s">
        <v>297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O58" s="13">
        <v>0</v>
      </c>
      <c r="P58" s="13">
        <f>VENTAS[[#This Row],[Ganancia]]-VENTAS[[#This Row],[Karla]]-VENTAS[[#This Row],[Violeta]]-VENTAS[[#This Row],[Yanelys]]-VENTAS[[#This Row],[Adriana]]-VENTAS[[#This Row],[Daylin]]</f>
        <v>37.111111111111114</v>
      </c>
      <c r="Q58" s="13"/>
    </row>
    <row r="59" spans="1:17" ht="14" x14ac:dyDescent="0.15">
      <c r="A59" s="39">
        <v>45017</v>
      </c>
      <c r="B59" s="6"/>
      <c r="D59" s="6" t="s">
        <v>295</v>
      </c>
      <c r="E59" t="str">
        <f>IFERROR(VLOOKUP(VENTAS[[#This Row],[Code]],INVENTARIO[],5,FALSE),"-")</f>
        <v>-</v>
      </c>
      <c r="F59" s="4">
        <v>1</v>
      </c>
      <c r="G59" s="13">
        <v>15</v>
      </c>
      <c r="H59" s="13" t="str">
        <f>IFERROR(VLOOKUP(VENTAS[[#This Row],[Code]],INVENTARIO[],24,FALSE),"-")</f>
        <v>-</v>
      </c>
      <c r="I59" s="13" t="e">
        <f>(VENTAS[[#This Row],[Precio Venta]]-VENTAS[[#This Row],[Costo]])*VENTAS[[#This Row],[Cantidad]]</f>
        <v>#VALUE!</v>
      </c>
      <c r="O59" s="13"/>
      <c r="P59" s="13">
        <v>0</v>
      </c>
      <c r="Q59" s="13"/>
    </row>
    <row r="60" spans="1:17" ht="14" x14ac:dyDescent="0.15">
      <c r="A60" s="39"/>
      <c r="B60" s="6" t="s">
        <v>347</v>
      </c>
      <c r="D60" s="6" t="s">
        <v>296</v>
      </c>
      <c r="E60" t="str">
        <f>IFERROR(VLOOKUP(VENTAS[[#This Row],[Code]],INVENTARIO[],5,FALSE),"-")</f>
        <v>-</v>
      </c>
      <c r="F60" s="4">
        <v>1</v>
      </c>
      <c r="G60" s="13">
        <v>15</v>
      </c>
      <c r="H60" s="13" t="str">
        <f>IFERROR(VLOOKUP(VENTAS[[#This Row],[Code]],INVENTARIO[],24,FALSE),"-")</f>
        <v>-</v>
      </c>
      <c r="I60" s="13" t="e">
        <f>(VENTAS[[#This Row],[Precio Venta]]-VENTAS[[#This Row],[Costo]])*VENTAS[[#This Row],[Cantidad]]</f>
        <v>#VALUE!</v>
      </c>
      <c r="O60" s="13">
        <v>0</v>
      </c>
      <c r="P60" s="13">
        <v>0</v>
      </c>
      <c r="Q60" s="13"/>
    </row>
    <row r="61" spans="1:17" ht="14" x14ac:dyDescent="0.15">
      <c r="A61" s="39"/>
      <c r="B61" s="6" t="s">
        <v>347</v>
      </c>
      <c r="D61" s="6" t="s">
        <v>296</v>
      </c>
      <c r="E61" t="str">
        <f>IFERROR(VLOOKUP(VENTAS[[#This Row],[Code]],INVENTARIO[],5,FALSE),"-")</f>
        <v>-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O61" s="13">
        <v>0</v>
      </c>
      <c r="P61" s="13">
        <f>VENTAS[[#This Row],[Ganancia]]-VENTAS[[#This Row],[Karla]]-VENTAS[[#This Row],[Violeta]]-VENTAS[[#This Row],[Yanelys]]-VENTAS[[#This Row],[Adriana]]-VENTAS[[#This Row],[Daylin]]</f>
        <v>0</v>
      </c>
      <c r="Q61" s="13"/>
    </row>
    <row r="62" spans="1:17" ht="14" x14ac:dyDescent="0.15">
      <c r="A62" s="39"/>
      <c r="B62" s="6" t="s">
        <v>347</v>
      </c>
      <c r="D62" s="6" t="s">
        <v>293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O62" s="13">
        <v>0</v>
      </c>
      <c r="P62" s="13">
        <f>VENTAS[[#This Row],[Ganancia]]-VENTAS[[#This Row],[Karla]]-VENTAS[[#This Row],[Violeta]]-VENTAS[[#This Row],[Yanelys]]-VENTAS[[#This Row],[Adriana]]-VENTAS[[#This Row],[Daylin]]</f>
        <v>12.833333333333336</v>
      </c>
      <c r="Q62" s="13"/>
    </row>
    <row r="63" spans="1:17" ht="14" x14ac:dyDescent="0.15">
      <c r="A63" s="39"/>
      <c r="B63" s="6" t="s">
        <v>347</v>
      </c>
      <c r="D63" s="6" t="s">
        <v>290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O63" s="13">
        <v>0</v>
      </c>
      <c r="P63" s="13">
        <f>VENTAS[[#This Row],[Ganancia]]-VENTAS[[#This Row],[Karla]]-VENTAS[[#This Row],[Violeta]]-VENTAS[[#This Row],[Yanelys]]-VENTAS[[#This Row],[Adriana]]-VENTAS[[#This Row],[Daylin]]</f>
        <v>17.111111111111114</v>
      </c>
      <c r="Q63" s="13"/>
    </row>
    <row r="64" spans="1:17" ht="14" x14ac:dyDescent="0.15">
      <c r="A64" s="39"/>
      <c r="B64" s="6" t="s">
        <v>347</v>
      </c>
      <c r="D64" s="6" t="s">
        <v>291</v>
      </c>
      <c r="E64" t="str">
        <f>IFERROR(VLOOKUP(VENTAS[[#This Row],[Code]],INVENTARIO[],5,FALSE),"-")</f>
        <v>-</v>
      </c>
      <c r="F64" s="4">
        <v>2</v>
      </c>
      <c r="G64" s="13">
        <v>15</v>
      </c>
      <c r="H64" s="13" t="str">
        <f>IFERROR(VLOOKUP(VENTAS[[#This Row],[Code]],INVENTARIO[],24,FALSE),"-")</f>
        <v>-</v>
      </c>
      <c r="I64" s="13" t="e">
        <f>(VENTAS[[#This Row],[Precio Venta]]-VENTAS[[#This Row],[Costo]])*VENTAS[[#This Row],[Cantidad]]</f>
        <v>#VALUE!</v>
      </c>
      <c r="O64" s="13">
        <v>0</v>
      </c>
      <c r="P64" s="13">
        <v>0</v>
      </c>
      <c r="Q64" s="13"/>
    </row>
    <row r="65" spans="1:17" ht="14" x14ac:dyDescent="0.15">
      <c r="A65" s="39"/>
      <c r="B65" s="6" t="s">
        <v>347</v>
      </c>
      <c r="D65" s="6" t="s">
        <v>292</v>
      </c>
      <c r="E65" t="str">
        <f>IFERROR(VLOOKUP(VENTAS[[#This Row],[Code]],INVENTARIO[],5,FALSE),"-")</f>
        <v>-</v>
      </c>
      <c r="F65" s="4">
        <v>2</v>
      </c>
      <c r="G65" s="13">
        <v>15</v>
      </c>
      <c r="H65" s="13" t="str">
        <f>IFERROR(VLOOKUP(VENTAS[[#This Row],[Code]],INVENTARIO[],24,FALSE),"-")</f>
        <v>-</v>
      </c>
      <c r="I65" s="13" t="e">
        <f>(VENTAS[[#This Row],[Precio Venta]]-VENTAS[[#This Row],[Costo]])*VENTAS[[#This Row],[Cantidad]]</f>
        <v>#VALUE!</v>
      </c>
      <c r="O65" s="13">
        <v>0</v>
      </c>
      <c r="P65" s="13">
        <v>0</v>
      </c>
      <c r="Q65" s="13"/>
    </row>
    <row r="66" spans="1:17" ht="14" x14ac:dyDescent="0.15">
      <c r="A66" s="39"/>
      <c r="B66" s="6" t="s">
        <v>347</v>
      </c>
      <c r="D66" s="6" t="s">
        <v>288</v>
      </c>
      <c r="E66" t="str">
        <f>IFERROR(VLOOKUP(VENTAS[[#This Row],[Code]],INVENTARIO[],5,FALSE),"-")</f>
        <v>-</v>
      </c>
      <c r="F66" s="4">
        <v>3</v>
      </c>
      <c r="G66" s="13">
        <v>15</v>
      </c>
      <c r="H66" s="13" t="str">
        <f>IFERROR(VLOOKUP(VENTAS[[#This Row],[Code]],INVENTARIO[],24,FALSE),"-")</f>
        <v>-</v>
      </c>
      <c r="I66" s="13" t="e">
        <f>(VENTAS[[#This Row],[Precio Venta]]-VENTAS[[#This Row],[Costo]])*VENTAS[[#This Row],[Cantidad]]</f>
        <v>#VALUE!</v>
      </c>
      <c r="O66" s="13">
        <v>0</v>
      </c>
      <c r="P66" s="13">
        <v>0</v>
      </c>
      <c r="Q66" s="13"/>
    </row>
    <row r="67" spans="1:17" ht="14" x14ac:dyDescent="0.15">
      <c r="A67" s="39"/>
      <c r="B67" s="6" t="s">
        <v>347</v>
      </c>
      <c r="D67" s="6" t="s">
        <v>287</v>
      </c>
      <c r="E67" t="str">
        <f>IFERROR(VLOOKUP(VENTAS[[#This Row],[Code]],INVENTARIO[],5,FALSE),"-")</f>
        <v>-</v>
      </c>
      <c r="F67" s="4">
        <v>2</v>
      </c>
      <c r="G67" s="13">
        <v>20</v>
      </c>
      <c r="H67" s="13" t="str">
        <f>IFERROR(VLOOKUP(VENTAS[[#This Row],[Code]],INVENTARIO[],24,FALSE),"-")</f>
        <v>-</v>
      </c>
      <c r="I67" s="13" t="e">
        <f>(VENTAS[[#This Row],[Precio Venta]]-VENTAS[[#This Row],[Costo]])*VENTAS[[#This Row],[Cantidad]]</f>
        <v>#VALUE!</v>
      </c>
      <c r="O67" s="13">
        <v>0</v>
      </c>
      <c r="P67" s="13">
        <v>0</v>
      </c>
      <c r="Q67" s="13"/>
    </row>
    <row r="68" spans="1:17" ht="14" x14ac:dyDescent="0.15">
      <c r="A68" s="39"/>
      <c r="B68" s="6" t="s">
        <v>347</v>
      </c>
      <c r="D68" s="6" t="s">
        <v>286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O68" s="13">
        <v>0</v>
      </c>
      <c r="P68" s="13">
        <f>VENTAS[[#This Row],[Ganancia]]-VENTAS[[#This Row],[Karla]]-VENTAS[[#This Row],[Violeta]]-VENTAS[[#This Row],[Yanelys]]-VENTAS[[#This Row],[Adriana]]-VENTAS[[#This Row],[Daylin]]</f>
        <v>18.555555555555557</v>
      </c>
      <c r="Q68" s="13"/>
    </row>
    <row r="69" spans="1:17" ht="14" x14ac:dyDescent="0.15">
      <c r="A69" s="39"/>
      <c r="B69" s="6" t="s">
        <v>347</v>
      </c>
      <c r="D69" s="6" t="s">
        <v>285</v>
      </c>
      <c r="E69" t="str">
        <f>IFERROR(VLOOKUP(VENTAS[[#This Row],[Code]],INVENTARIO[],5,FALSE),"-")</f>
        <v>-</v>
      </c>
      <c r="F69" s="4">
        <v>1</v>
      </c>
      <c r="G69" s="13">
        <v>15</v>
      </c>
      <c r="H69" s="13" t="str">
        <f>IFERROR(VLOOKUP(VENTAS[[#This Row],[Code]],INVENTARIO[],24,FALSE),"-")</f>
        <v>-</v>
      </c>
      <c r="I69" s="13" t="e">
        <f>(VENTAS[[#This Row],[Precio Venta]]-VENTAS[[#This Row],[Costo]])*VENTAS[[#This Row],[Cantidad]]</f>
        <v>#VALUE!</v>
      </c>
      <c r="O69" s="13">
        <v>0</v>
      </c>
      <c r="P69" s="13">
        <v>0</v>
      </c>
      <c r="Q69" s="13"/>
    </row>
    <row r="70" spans="1:17" ht="14" x14ac:dyDescent="0.15">
      <c r="A70" s="39"/>
      <c r="B70" s="6" t="s">
        <v>347</v>
      </c>
      <c r="D70" s="6" t="s">
        <v>283</v>
      </c>
      <c r="E70" t="str">
        <f>IFERROR(VLOOKUP(VENTAS[[#This Row],[Code]],INVENTARIO[],5,FALSE),"-")</f>
        <v>-</v>
      </c>
      <c r="F70" s="4">
        <v>1</v>
      </c>
      <c r="G70" s="13">
        <v>15</v>
      </c>
      <c r="H70" s="13" t="str">
        <f>IFERROR(VLOOKUP(VENTAS[[#This Row],[Code]],INVENTARIO[],24,FALSE),"-")</f>
        <v>-</v>
      </c>
      <c r="I70" s="13" t="e">
        <f>(VENTAS[[#This Row],[Precio Venta]]-VENTAS[[#This Row],[Costo]])*VENTAS[[#This Row],[Cantidad]]</f>
        <v>#VALUE!</v>
      </c>
      <c r="O70" s="13">
        <v>0</v>
      </c>
      <c r="P70" s="13">
        <v>0</v>
      </c>
      <c r="Q70" s="13"/>
    </row>
    <row r="71" spans="1:17" ht="14" x14ac:dyDescent="0.15">
      <c r="A71" s="39"/>
      <c r="B71" s="6" t="s">
        <v>347</v>
      </c>
      <c r="D71" s="6" t="s">
        <v>1485</v>
      </c>
      <c r="E71" t="str">
        <f>IFERROR(VLOOKUP(VENTAS[[#This Row],[Code]],INVENTARIO[],5,FALSE),"-")</f>
        <v xml:space="preserve">Bañador una pieza de color combinado </v>
      </c>
      <c r="F71" s="4">
        <v>1</v>
      </c>
      <c r="G71" s="13">
        <v>20</v>
      </c>
      <c r="H71" s="13">
        <f>IFERROR(VLOOKUP(VENTAS[[#This Row],[Code]],INVENTARIO[],24,FALSE),"-")</f>
        <v>9.6666666666666679</v>
      </c>
      <c r="I71" s="13">
        <f>(VENTAS[[#This Row],[Precio Venta]]-VENTAS[[#This Row],[Costo]])*VENTAS[[#This Row],[Cantidad]]</f>
        <v>10.333333333333332</v>
      </c>
      <c r="O71" s="13">
        <v>0</v>
      </c>
      <c r="P71" s="13">
        <f>VENTAS[[#This Row],[Ganancia]]-VENTAS[[#This Row],[Karla]]-VENTAS[[#This Row],[Violeta]]-VENTAS[[#This Row],[Yanelys]]-VENTAS[[#This Row],[Adriana]]-VENTAS[[#This Row],[Daylin]]</f>
        <v>10.333333333333332</v>
      </c>
      <c r="Q71" s="13"/>
    </row>
    <row r="72" spans="1:17" ht="14" x14ac:dyDescent="0.15">
      <c r="A72" s="39"/>
      <c r="B72" s="6" t="s">
        <v>347</v>
      </c>
      <c r="D72" s="6" t="s">
        <v>1486</v>
      </c>
      <c r="E72" t="str">
        <f>IFERROR(VLOOKUP(VENTAS[[#This Row],[Code]],INVENTARIO[],5,FALSE),"-")</f>
        <v xml:space="preserve">Bañador una pieza de color combinado </v>
      </c>
      <c r="F72" s="4">
        <v>1</v>
      </c>
      <c r="G72" s="13">
        <v>20</v>
      </c>
      <c r="H72" s="13">
        <f>IFERROR(VLOOKUP(VENTAS[[#This Row],[Code]],INVENTARIO[],24,FALSE),"-")</f>
        <v>9.6666666666666679</v>
      </c>
      <c r="I72" s="13">
        <f>(VENTAS[[#This Row],[Precio Venta]]-VENTAS[[#This Row],[Costo]])*VENTAS[[#This Row],[Cantidad]]</f>
        <v>10.333333333333332</v>
      </c>
      <c r="O72" s="13">
        <v>0</v>
      </c>
      <c r="P72" s="13">
        <f>VENTAS[[#This Row],[Ganancia]]-VENTAS[[#This Row],[Karla]]-VENTAS[[#This Row],[Violeta]]-VENTAS[[#This Row],[Yanelys]]-VENTAS[[#This Row],[Adriana]]-VENTAS[[#This Row],[Daylin]]</f>
        <v>10.333333333333332</v>
      </c>
      <c r="Q72" s="13"/>
    </row>
    <row r="73" spans="1:17" ht="28" x14ac:dyDescent="0.15">
      <c r="A73" s="39"/>
      <c r="B73" s="6" t="s">
        <v>347</v>
      </c>
      <c r="D73" s="6" t="s">
        <v>276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O73" s="13">
        <v>0</v>
      </c>
      <c r="P73" s="13">
        <f>VENTAS[[#This Row],[Ganancia]]-VENTAS[[#This Row],[Karla]]-VENTAS[[#This Row],[Violeta]]-VENTAS[[#This Row],[Yanelys]]-VENTAS[[#This Row],[Adriana]]-VENTAS[[#This Row],[Daylin]]</f>
        <v>9.2777777777777786</v>
      </c>
      <c r="Q73" s="13"/>
    </row>
    <row r="74" spans="1:17" ht="14" x14ac:dyDescent="0.15">
      <c r="A74" s="39"/>
      <c r="B74" s="6" t="s">
        <v>347</v>
      </c>
      <c r="D74" s="6" t="s">
        <v>279</v>
      </c>
      <c r="E74" t="str">
        <f>IFERROR(VLOOKUP(VENTAS[[#This Row],[Code]],INVENTARIO[],5,FALSE),"-")</f>
        <v>-</v>
      </c>
      <c r="F74" s="4">
        <v>1</v>
      </c>
      <c r="G74" s="13">
        <v>15</v>
      </c>
      <c r="H74" s="13" t="str">
        <f>IFERROR(VLOOKUP(VENTAS[[#This Row],[Code]],INVENTARIO[],24,FALSE),"-")</f>
        <v>-</v>
      </c>
      <c r="I74" s="13" t="e">
        <f>(VENTAS[[#This Row],[Precio Venta]]-VENTAS[[#This Row],[Costo]])*VENTAS[[#This Row],[Cantidad]]</f>
        <v>#VALUE!</v>
      </c>
      <c r="O74" s="13">
        <v>0</v>
      </c>
      <c r="P74" s="13">
        <v>0</v>
      </c>
      <c r="Q74" s="13"/>
    </row>
    <row r="75" spans="1:17" ht="14" x14ac:dyDescent="0.15">
      <c r="A75" s="39"/>
      <c r="B75" s="6" t="s">
        <v>347</v>
      </c>
      <c r="D75" s="6" t="s">
        <v>280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O75" s="13">
        <v>0</v>
      </c>
      <c r="P75" s="13">
        <f>VENTAS[[#This Row],[Ganancia]]-VENTAS[[#This Row],[Karla]]-VENTAS[[#This Row],[Violeta]]-VENTAS[[#This Row],[Yanelys]]-VENTAS[[#This Row],[Adriana]]-VENTAS[[#This Row],[Daylin]]</f>
        <v>27.833333333333336</v>
      </c>
      <c r="Q75" s="13"/>
    </row>
    <row r="76" spans="1:17" ht="14" x14ac:dyDescent="0.15">
      <c r="A76" s="39"/>
      <c r="B76" s="6" t="s">
        <v>347</v>
      </c>
      <c r="D76" s="6" t="s">
        <v>281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O76" s="13">
        <v>0</v>
      </c>
      <c r="P76" s="13">
        <f>VENTAS[[#This Row],[Ganancia]]-VENTAS[[#This Row],[Karla]]-VENTAS[[#This Row],[Violeta]]-VENTAS[[#This Row],[Yanelys]]-VENTAS[[#This Row],[Adriana]]-VENTAS[[#This Row],[Daylin]]</f>
        <v>27.833333333333336</v>
      </c>
      <c r="Q76" s="13"/>
    </row>
    <row r="77" spans="1:17" ht="14" x14ac:dyDescent="0.15">
      <c r="A77" s="39"/>
      <c r="B77" s="6" t="s">
        <v>347</v>
      </c>
      <c r="D77" s="6" t="s">
        <v>282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O77" s="13">
        <v>0</v>
      </c>
      <c r="P77" s="13">
        <f>VENTAS[[#This Row],[Ganancia]]-VENTAS[[#This Row],[Karla]]-VENTAS[[#This Row],[Violeta]]-VENTAS[[#This Row],[Yanelys]]-VENTAS[[#This Row],[Adriana]]-VENTAS[[#This Row],[Daylin]]</f>
        <v>18.555555555555557</v>
      </c>
      <c r="Q77" s="13"/>
    </row>
    <row r="78" spans="1:17" ht="28" x14ac:dyDescent="0.15">
      <c r="A78" s="39"/>
      <c r="B78" s="6" t="s">
        <v>347</v>
      </c>
      <c r="D78" s="6" t="s">
        <v>278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O78" s="13">
        <v>0</v>
      </c>
      <c r="P78" s="13">
        <f>VENTAS[[#This Row],[Ganancia]]-VENTAS[[#This Row],[Karla]]-VENTAS[[#This Row],[Violeta]]-VENTAS[[#This Row],[Yanelys]]-VENTAS[[#This Row],[Adriana]]-VENTAS[[#This Row],[Daylin]]</f>
        <v>27.833333333333336</v>
      </c>
      <c r="Q78" s="13"/>
    </row>
    <row r="79" spans="1:17" ht="28" x14ac:dyDescent="0.15">
      <c r="A79" s="39"/>
      <c r="B79" s="6" t="s">
        <v>347</v>
      </c>
      <c r="D79" s="6" t="s">
        <v>277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O79" s="13">
        <v>0</v>
      </c>
      <c r="P79" s="13">
        <f>VENTAS[[#This Row],[Ganancia]]-VENTAS[[#This Row],[Karla]]-VENTAS[[#This Row],[Violeta]]-VENTAS[[#This Row],[Yanelys]]-VENTAS[[#This Row],[Adriana]]-VENTAS[[#This Row],[Daylin]]</f>
        <v>27.833333333333336</v>
      </c>
      <c r="Q79" s="13"/>
    </row>
    <row r="80" spans="1:17" ht="28" x14ac:dyDescent="0.15">
      <c r="A80" s="39"/>
      <c r="B80" s="6" t="s">
        <v>347</v>
      </c>
      <c r="D80" s="6" t="s">
        <v>303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O80" s="13">
        <v>0</v>
      </c>
      <c r="P80" s="13">
        <f>VENTAS[[#This Row],[Ganancia]]-VENTAS[[#This Row],[Karla]]-VENTAS[[#This Row],[Violeta]]-VENTAS[[#This Row],[Yanelys]]-VENTAS[[#This Row],[Adriana]]-VENTAS[[#This Row],[Daylin]]</f>
        <v>27.833333333333336</v>
      </c>
      <c r="Q80" s="13"/>
    </row>
    <row r="81" spans="1:17" ht="14" x14ac:dyDescent="0.15">
      <c r="A81" s="39"/>
      <c r="B81" s="6" t="s">
        <v>347</v>
      </c>
      <c r="D81" s="6" t="s">
        <v>390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O81" s="13">
        <v>0</v>
      </c>
      <c r="P81" s="13">
        <f>VENTAS[[#This Row],[Ganancia]]-VENTAS[[#This Row],[Karla]]-VENTAS[[#This Row],[Violeta]]-VENTAS[[#This Row],[Yanelys]]-VENTAS[[#This Row],[Adriana]]-VENTAS[[#This Row],[Daylin]]</f>
        <v>27.833333333333336</v>
      </c>
      <c r="Q81" s="13"/>
    </row>
    <row r="82" spans="1:17" ht="14" x14ac:dyDescent="0.15">
      <c r="A82" s="39"/>
      <c r="B82" s="6" t="s">
        <v>347</v>
      </c>
      <c r="D82" s="6" t="s">
        <v>391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O82" s="13">
        <v>0</v>
      </c>
      <c r="P82" s="13">
        <f>VENTAS[[#This Row],[Ganancia]]-VENTAS[[#This Row],[Karla]]-VENTAS[[#This Row],[Violeta]]-VENTAS[[#This Row],[Yanelys]]-VENTAS[[#This Row],[Adriana]]-VENTAS[[#This Row],[Daylin]]</f>
        <v>27.833333333333336</v>
      </c>
      <c r="Q82" s="13"/>
    </row>
    <row r="83" spans="1:17" ht="14" x14ac:dyDescent="0.15">
      <c r="A83" s="39"/>
      <c r="B83" s="6" t="s">
        <v>347</v>
      </c>
      <c r="D83" s="6" t="s">
        <v>272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O83" s="13">
        <v>0</v>
      </c>
      <c r="P83" s="13">
        <f>VENTAS[[#This Row],[Ganancia]]-VENTAS[[#This Row],[Karla]]-VENTAS[[#This Row],[Violeta]]-VENTAS[[#This Row],[Yanelys]]-VENTAS[[#This Row],[Adriana]]-VENTAS[[#This Row],[Daylin]]</f>
        <v>12.833333333333336</v>
      </c>
      <c r="Q83" s="13"/>
    </row>
    <row r="84" spans="1:17" ht="14" x14ac:dyDescent="0.15">
      <c r="A84" s="39"/>
      <c r="B84" s="6" t="s">
        <v>347</v>
      </c>
      <c r="D84" s="6" t="s">
        <v>271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O84" s="13">
        <v>0</v>
      </c>
      <c r="P84" s="13">
        <f>VENTAS[[#This Row],[Ganancia]]-VENTAS[[#This Row],[Karla]]-VENTAS[[#This Row],[Violeta]]-VENTAS[[#This Row],[Yanelys]]-VENTAS[[#This Row],[Adriana]]-VENTAS[[#This Row],[Daylin]]</f>
        <v>12.833333333333336</v>
      </c>
      <c r="Q84" s="13"/>
    </row>
    <row r="85" spans="1:17" ht="14" x14ac:dyDescent="0.15">
      <c r="A85" s="39"/>
      <c r="B85" s="6" t="s">
        <v>347</v>
      </c>
      <c r="D85" s="6" t="s">
        <v>270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O85" s="13">
        <v>0</v>
      </c>
      <c r="P85" s="13">
        <f>VENTAS[[#This Row],[Ganancia]]-VENTAS[[#This Row],[Karla]]-VENTAS[[#This Row],[Violeta]]-VENTAS[[#This Row],[Yanelys]]-VENTAS[[#This Row],[Adriana]]-VENTAS[[#This Row],[Daylin]]</f>
        <v>12.833333333333336</v>
      </c>
      <c r="Q85" s="13"/>
    </row>
    <row r="86" spans="1:17" ht="14" x14ac:dyDescent="0.15">
      <c r="A86" s="39"/>
      <c r="B86" s="6" t="s">
        <v>347</v>
      </c>
      <c r="D86" s="6" t="s">
        <v>269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O86" s="13">
        <v>0</v>
      </c>
      <c r="P86" s="13">
        <f>VENTAS[[#This Row],[Ganancia]]-VENTAS[[#This Row],[Karla]]-VENTAS[[#This Row],[Violeta]]-VENTAS[[#This Row],[Yanelys]]-VENTAS[[#This Row],[Adriana]]-VENTAS[[#This Row],[Daylin]]</f>
        <v>12.833333333333336</v>
      </c>
      <c r="Q86" s="13"/>
    </row>
    <row r="87" spans="1:17" ht="14" x14ac:dyDescent="0.15">
      <c r="A87" s="39"/>
      <c r="B87" s="6" t="s">
        <v>347</v>
      </c>
      <c r="D87" s="6" t="s">
        <v>265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O87" s="13">
        <v>0</v>
      </c>
      <c r="P87" s="13">
        <f>VENTAS[[#This Row],[Ganancia]]-VENTAS[[#This Row],[Karla]]-VENTAS[[#This Row],[Violeta]]-VENTAS[[#This Row],[Yanelys]]-VENTAS[[#This Row],[Adriana]]-VENTAS[[#This Row],[Daylin]]</f>
        <v>14.810555555555554</v>
      </c>
      <c r="Q87" s="13"/>
    </row>
    <row r="88" spans="1:17" ht="14" x14ac:dyDescent="0.15">
      <c r="A88" s="39"/>
      <c r="B88" s="6" t="s">
        <v>347</v>
      </c>
      <c r="D88" s="6" t="s">
        <v>1501</v>
      </c>
      <c r="E88" t="str">
        <f>IFERROR(VLOOKUP(VENTAS[[#This Row],[Code]],INVENTARIO[],5,FALSE),"-")</f>
        <v>Bañador bikini de manga raglán con cordón floral</v>
      </c>
      <c r="F88" s="4">
        <v>3</v>
      </c>
      <c r="G88" s="13">
        <v>25</v>
      </c>
      <c r="H88" s="13">
        <f>IFERROR(VLOOKUP(VENTAS[[#This Row],[Code]],INVENTARIO[],24,FALSE),"-")</f>
        <v>19.794444444444444</v>
      </c>
      <c r="I88" s="13">
        <f>(VENTAS[[#This Row],[Precio Venta]]-VENTAS[[#This Row],[Costo]])*VENTAS[[#This Row],[Cantidad]]</f>
        <v>15.616666666666667</v>
      </c>
      <c r="O88" s="13">
        <v>0</v>
      </c>
      <c r="P88" s="13">
        <f>VENTAS[[#This Row],[Ganancia]]-VENTAS[[#This Row],[Karla]]-VENTAS[[#This Row],[Violeta]]-VENTAS[[#This Row],[Yanelys]]-VENTAS[[#This Row],[Adriana]]-VENTAS[[#This Row],[Daylin]]</f>
        <v>15.616666666666667</v>
      </c>
      <c r="Q88" s="13"/>
    </row>
    <row r="89" spans="1:17" ht="14" x14ac:dyDescent="0.15">
      <c r="A89" s="39"/>
      <c r="B89" s="6" t="s">
        <v>347</v>
      </c>
      <c r="D89" s="6" t="s">
        <v>185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O89" s="13">
        <v>0</v>
      </c>
      <c r="P89" s="13">
        <f>VENTAS[[#This Row],[Ganancia]]-VENTAS[[#This Row],[Karla]]-VENTAS[[#This Row],[Violeta]]-VENTAS[[#This Row],[Yanelys]]-VENTAS[[#This Row],[Adriana]]-VENTAS[[#This Row],[Daylin]]</f>
        <v>4.7544444444444443</v>
      </c>
      <c r="Q89" s="13"/>
    </row>
    <row r="90" spans="1:17" ht="14" x14ac:dyDescent="0.15">
      <c r="A90" s="39"/>
      <c r="B90" s="6" t="s">
        <v>347</v>
      </c>
      <c r="D90" s="6" t="s">
        <v>187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O90" s="13">
        <v>0</v>
      </c>
      <c r="P90" s="13">
        <f>VENTAS[[#This Row],[Ganancia]]-VENTAS[[#This Row],[Karla]]-VENTAS[[#This Row],[Violeta]]-VENTAS[[#This Row],[Yanelys]]-VENTAS[[#This Row],[Adriana]]-VENTAS[[#This Row],[Daylin]]</f>
        <v>2.8599999999999994</v>
      </c>
      <c r="Q90" s="13"/>
    </row>
    <row r="91" spans="1:17" ht="14" x14ac:dyDescent="0.15">
      <c r="A91" s="39"/>
      <c r="B91" s="6" t="s">
        <v>347</v>
      </c>
      <c r="D91" s="6" t="s">
        <v>249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O91" s="13">
        <v>0</v>
      </c>
      <c r="P91" s="13">
        <f>VENTAS[[#This Row],[Ganancia]]-VENTAS[[#This Row],[Karla]]-VENTAS[[#This Row],[Violeta]]-VENTAS[[#This Row],[Yanelys]]-VENTAS[[#This Row],[Adriana]]-VENTAS[[#This Row],[Daylin]]</f>
        <v>15.79</v>
      </c>
      <c r="Q91" s="13"/>
    </row>
    <row r="92" spans="1:17" ht="14" x14ac:dyDescent="0.15">
      <c r="A92" s="39"/>
      <c r="B92" s="6" t="s">
        <v>347</v>
      </c>
      <c r="D92" s="6" t="s">
        <v>1693</v>
      </c>
      <c r="E92" t="str">
        <f>IFERROR(VLOOKUP(VENTAS[[#This Row],[Code]],INVENTARIO[],5,FALSE),"-")</f>
        <v>Bañador Cisne Espalda descubierta</v>
      </c>
      <c r="F92" s="4">
        <v>1</v>
      </c>
      <c r="G92" s="13">
        <v>25</v>
      </c>
      <c r="H92" s="13">
        <f>IFERROR(VLOOKUP(VENTAS[[#This Row],[Code]],INVENTARIO[],24,FALSE),"-")</f>
        <v>15.324999999999999</v>
      </c>
      <c r="I92" s="13">
        <f>(VENTAS[[#This Row],[Precio Venta]]-VENTAS[[#This Row],[Costo]])*VENTAS[[#This Row],[Cantidad]]</f>
        <v>9.6750000000000007</v>
      </c>
      <c r="O92" s="13">
        <v>0</v>
      </c>
      <c r="P92" s="13">
        <f>VENTAS[[#This Row],[Ganancia]]-VENTAS[[#This Row],[Karla]]-VENTAS[[#This Row],[Violeta]]-VENTAS[[#This Row],[Yanelys]]-VENTAS[[#This Row],[Adriana]]-VENTAS[[#This Row],[Daylin]]</f>
        <v>9.6750000000000007</v>
      </c>
      <c r="Q92" s="13"/>
    </row>
    <row r="93" spans="1:17" ht="14" x14ac:dyDescent="0.15">
      <c r="A93" s="39"/>
      <c r="B93" s="6" t="s">
        <v>347</v>
      </c>
      <c r="D93" s="6" t="s">
        <v>304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O93" s="13">
        <v>0</v>
      </c>
      <c r="P93" s="13">
        <f>VENTAS[[#This Row],[Ganancia]]-VENTAS[[#This Row],[Karla]]-VENTAS[[#This Row],[Violeta]]-VENTAS[[#This Row],[Yanelys]]-VENTAS[[#This Row],[Adriana]]-VENTAS[[#This Row],[Daylin]]</f>
        <v>13.242222222222221</v>
      </c>
      <c r="Q93" s="13"/>
    </row>
    <row r="94" spans="1:17" ht="14" x14ac:dyDescent="0.15">
      <c r="A94" s="39"/>
      <c r="B94" s="6" t="s">
        <v>347</v>
      </c>
      <c r="D94" s="6" t="s">
        <v>212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O94" s="13">
        <v>0</v>
      </c>
      <c r="P94" s="13">
        <f>VENTAS[[#This Row],[Ganancia]]-VENTAS[[#This Row],[Karla]]-VENTAS[[#This Row],[Violeta]]-VENTAS[[#This Row],[Yanelys]]-VENTAS[[#This Row],[Adriana]]-VENTAS[[#This Row],[Daylin]]</f>
        <v>16.400000000000002</v>
      </c>
      <c r="Q94" s="13"/>
    </row>
    <row r="95" spans="1:17" ht="14" x14ac:dyDescent="0.15">
      <c r="A95" s="39"/>
      <c r="B95" s="6" t="s">
        <v>347</v>
      </c>
      <c r="D95" s="6" t="s">
        <v>206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O95" s="13">
        <v>0</v>
      </c>
      <c r="P95" s="13">
        <f>VENTAS[[#This Row],[Ganancia]]-VENTAS[[#This Row],[Karla]]-VENTAS[[#This Row],[Violeta]]-VENTAS[[#This Row],[Yanelys]]-VENTAS[[#This Row],[Adriana]]-VENTAS[[#This Row],[Daylin]]</f>
        <v>15.937777777777779</v>
      </c>
      <c r="Q95" s="13"/>
    </row>
    <row r="96" spans="1:17" ht="14" x14ac:dyDescent="0.15">
      <c r="A96" s="39"/>
      <c r="B96" s="6" t="s">
        <v>347</v>
      </c>
      <c r="D96" s="6" t="s">
        <v>209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O96" s="13">
        <v>0</v>
      </c>
      <c r="P96" s="13">
        <f>VENTAS[[#This Row],[Ganancia]]-VENTAS[[#This Row],[Karla]]-VENTAS[[#This Row],[Violeta]]-VENTAS[[#This Row],[Yanelys]]-VENTAS[[#This Row],[Adriana]]-VENTAS[[#This Row],[Daylin]]</f>
        <v>4.2705555555555552</v>
      </c>
      <c r="Q96" s="13"/>
    </row>
    <row r="97" spans="1:17" ht="14" x14ac:dyDescent="0.15">
      <c r="A97" s="39"/>
      <c r="B97" s="6" t="s">
        <v>347</v>
      </c>
      <c r="D97" s="6" t="s">
        <v>215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O97" s="13">
        <v>0</v>
      </c>
      <c r="P97" s="13">
        <f>VENTAS[[#This Row],[Ganancia]]-VENTAS[[#This Row],[Karla]]-VENTAS[[#This Row],[Violeta]]-VENTAS[[#This Row],[Yanelys]]-VENTAS[[#This Row],[Adriana]]-VENTAS[[#This Row],[Daylin]]</f>
        <v>7.7516666666666669</v>
      </c>
      <c r="Q97" s="13"/>
    </row>
    <row r="98" spans="1:17" ht="28" x14ac:dyDescent="0.15">
      <c r="A98" s="39"/>
      <c r="B98" s="6" t="s">
        <v>347</v>
      </c>
      <c r="D98" s="6" t="s">
        <v>214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O98" s="13">
        <v>0</v>
      </c>
      <c r="P98" s="13">
        <f>VENTAS[[#This Row],[Ganancia]]-VENTAS[[#This Row],[Karla]]-VENTAS[[#This Row],[Violeta]]-VENTAS[[#This Row],[Yanelys]]-VENTAS[[#This Row],[Adriana]]-VENTAS[[#This Row],[Daylin]]</f>
        <v>10.542222222222222</v>
      </c>
      <c r="Q98" s="13"/>
    </row>
    <row r="99" spans="1:17" ht="28" x14ac:dyDescent="0.15">
      <c r="A99" s="39"/>
      <c r="B99" s="6" t="s">
        <v>347</v>
      </c>
      <c r="D99" s="6" t="s">
        <v>213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O99" s="13">
        <v>0</v>
      </c>
      <c r="P99" s="13">
        <f>VENTAS[[#This Row],[Ganancia]]-VENTAS[[#This Row],[Karla]]-VENTAS[[#This Row],[Violeta]]-VENTAS[[#This Row],[Yanelys]]-VENTAS[[#This Row],[Adriana]]-VENTAS[[#This Row],[Daylin]]</f>
        <v>3.6255555555555556</v>
      </c>
      <c r="Q99" s="13"/>
    </row>
    <row r="100" spans="1:17" ht="28" x14ac:dyDescent="0.15">
      <c r="A100" s="39"/>
      <c r="B100" s="6" t="s">
        <v>347</v>
      </c>
      <c r="D100" s="6" t="s">
        <v>410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O100" s="13">
        <v>0</v>
      </c>
      <c r="P100" s="13">
        <f>VENTAS[[#This Row],[Ganancia]]-VENTAS[[#This Row],[Karla]]-VENTAS[[#This Row],[Violeta]]-VENTAS[[#This Row],[Yanelys]]-VENTAS[[#This Row],[Adriana]]-VENTAS[[#This Row],[Daylin]]</f>
        <v>17.544444444444444</v>
      </c>
      <c r="Q100" s="13"/>
    </row>
    <row r="101" spans="1:17" ht="28" x14ac:dyDescent="0.15">
      <c r="A101" s="39"/>
      <c r="B101" s="6" t="s">
        <v>347</v>
      </c>
      <c r="D101" s="6" t="s">
        <v>201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O101" s="13">
        <v>0</v>
      </c>
      <c r="P101" s="13">
        <f>VENTAS[[#This Row],[Ganancia]]-VENTAS[[#This Row],[Karla]]-VENTAS[[#This Row],[Violeta]]-VENTAS[[#This Row],[Yanelys]]-VENTAS[[#This Row],[Adriana]]-VENTAS[[#This Row],[Daylin]]</f>
        <v>15.267222222222223</v>
      </c>
      <c r="Q101" s="13"/>
    </row>
    <row r="102" spans="1:17" ht="28" x14ac:dyDescent="0.15">
      <c r="A102" s="39"/>
      <c r="B102" s="6" t="s">
        <v>347</v>
      </c>
      <c r="D102" s="6" t="s">
        <v>197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O102" s="13">
        <v>0</v>
      </c>
      <c r="P102" s="13">
        <f>VENTAS[[#This Row],[Ganancia]]-VENTAS[[#This Row],[Karla]]-VENTAS[[#This Row],[Violeta]]-VENTAS[[#This Row],[Yanelys]]-VENTAS[[#This Row],[Adriana]]-VENTAS[[#This Row],[Daylin]]</f>
        <v>10.311111111111114</v>
      </c>
      <c r="Q102" s="13"/>
    </row>
    <row r="103" spans="1:17" ht="14" x14ac:dyDescent="0.15">
      <c r="A103" s="39"/>
      <c r="B103" s="6" t="s">
        <v>347</v>
      </c>
      <c r="D103" s="6" t="s">
        <v>191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O103" s="13">
        <v>0</v>
      </c>
      <c r="P103" s="13">
        <f>VENTAS[[#This Row],[Ganancia]]-VENTAS[[#This Row],[Karla]]-VENTAS[[#This Row],[Violeta]]-VENTAS[[#This Row],[Yanelys]]-VENTAS[[#This Row],[Adriana]]-VENTAS[[#This Row],[Daylin]]</f>
        <v>12.278333333333332</v>
      </c>
      <c r="Q103" s="13"/>
    </row>
    <row r="104" spans="1:17" ht="14" x14ac:dyDescent="0.15">
      <c r="A104" s="39"/>
      <c r="B104" s="6" t="s">
        <v>347</v>
      </c>
      <c r="D104" s="6" t="s">
        <v>190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O104" s="13">
        <v>0</v>
      </c>
      <c r="P104" s="13">
        <f>VENTAS[[#This Row],[Ganancia]]-VENTAS[[#This Row],[Karla]]-VENTAS[[#This Row],[Violeta]]-VENTAS[[#This Row],[Yanelys]]-VENTAS[[#This Row],[Adriana]]-VENTAS[[#This Row],[Daylin]]</f>
        <v>12.278333333333332</v>
      </c>
      <c r="Q104" s="13"/>
    </row>
    <row r="105" spans="1:17" ht="14" x14ac:dyDescent="0.15">
      <c r="A105" s="39"/>
      <c r="B105" s="6" t="s">
        <v>347</v>
      </c>
      <c r="D105" s="6" t="s">
        <v>1553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O105" s="13">
        <v>0</v>
      </c>
      <c r="P105" s="13">
        <f>VENTAS[[#This Row],[Ganancia]]-VENTAS[[#This Row],[Karla]]-VENTAS[[#This Row],[Violeta]]-VENTAS[[#This Row],[Yanelys]]-VENTAS[[#This Row],[Adriana]]-VENTAS[[#This Row],[Daylin]]</f>
        <v>11.7</v>
      </c>
      <c r="Q105" s="13"/>
    </row>
    <row r="106" spans="1:17" ht="14" x14ac:dyDescent="0.15">
      <c r="A106" s="39"/>
      <c r="B106" s="6"/>
      <c r="D106" s="6" t="s">
        <v>1553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O106" s="13">
        <v>0</v>
      </c>
      <c r="P106" s="13">
        <f>VENTAS[[#This Row],[Ganancia]]-VENTAS[[#This Row],[Karla]]-VENTAS[[#This Row],[Violeta]]-VENTAS[[#This Row],[Yanelys]]-VENTAS[[#This Row],[Adriana]]-VENTAS[[#This Row],[Daylin]]</f>
        <v>5.85</v>
      </c>
      <c r="Q106" s="13"/>
    </row>
    <row r="107" spans="1:17" ht="14" x14ac:dyDescent="0.15">
      <c r="A107" s="39"/>
      <c r="B107" s="6" t="s">
        <v>347</v>
      </c>
      <c r="D107" s="6" t="s">
        <v>392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O107" s="13">
        <v>0</v>
      </c>
      <c r="P107" s="13">
        <f>VENTAS[[#This Row],[Ganancia]]-VENTAS[[#This Row],[Karla]]-VENTAS[[#This Row],[Violeta]]-VENTAS[[#This Row],[Yanelys]]-VENTAS[[#This Row],[Adriana]]-VENTAS[[#This Row],[Daylin]]</f>
        <v>14.195</v>
      </c>
      <c r="Q107" s="13"/>
    </row>
    <row r="108" spans="1:17" ht="14" x14ac:dyDescent="0.15">
      <c r="A108" s="39"/>
      <c r="B108" s="6" t="s">
        <v>347</v>
      </c>
      <c r="D108" s="6" t="s">
        <v>315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O108" s="13">
        <v>0</v>
      </c>
      <c r="P108" s="13">
        <f>VENTAS[[#This Row],[Ganancia]]-VENTAS[[#This Row],[Karla]]-VENTAS[[#This Row],[Violeta]]-VENTAS[[#This Row],[Yanelys]]-VENTAS[[#This Row],[Adriana]]-VENTAS[[#This Row],[Daylin]]</f>
        <v>13.6</v>
      </c>
      <c r="Q108" s="13"/>
    </row>
    <row r="109" spans="1:17" ht="14" x14ac:dyDescent="0.15">
      <c r="A109" s="39"/>
      <c r="B109" s="6" t="s">
        <v>347</v>
      </c>
      <c r="D109" s="6" t="s">
        <v>317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O109" s="13">
        <v>0</v>
      </c>
      <c r="P109" s="13">
        <f>VENTAS[[#This Row],[Ganancia]]-VENTAS[[#This Row],[Karla]]-VENTAS[[#This Row],[Violeta]]-VENTAS[[#This Row],[Yanelys]]-VENTAS[[#This Row],[Adriana]]-VENTAS[[#This Row],[Daylin]]</f>
        <v>14.919999999999998</v>
      </c>
      <c r="Q109" s="13"/>
    </row>
    <row r="110" spans="1:17" ht="14" x14ac:dyDescent="0.15">
      <c r="A110" s="39"/>
      <c r="B110" s="6" t="s">
        <v>347</v>
      </c>
      <c r="D110" s="6" t="s">
        <v>316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O110" s="13">
        <v>0</v>
      </c>
      <c r="P110" s="13">
        <f>VENTAS[[#This Row],[Ganancia]]-VENTAS[[#This Row],[Karla]]-VENTAS[[#This Row],[Violeta]]-VENTAS[[#This Row],[Yanelys]]-VENTAS[[#This Row],[Adriana]]-VENTAS[[#This Row],[Daylin]]</f>
        <v>7.9466666666666654</v>
      </c>
      <c r="Q110" s="13"/>
    </row>
    <row r="111" spans="1:17" ht="14" x14ac:dyDescent="0.15">
      <c r="A111" s="39"/>
      <c r="B111" s="6" t="s">
        <v>347</v>
      </c>
      <c r="D111" s="6" t="s">
        <v>320</v>
      </c>
      <c r="E111" t="str">
        <f>IFERROR(VLOOKUP(VENTAS[[#This Row],[Code]],INVENTARIO[],5,FALSE),"-")</f>
        <v>-</v>
      </c>
      <c r="F111" s="4">
        <v>2</v>
      </c>
      <c r="G111" s="13">
        <v>14</v>
      </c>
      <c r="H111" s="13" t="str">
        <f>IFERROR(VLOOKUP(VENTAS[[#This Row],[Code]],INVENTARIO[],24,FALSE),"-")</f>
        <v>-</v>
      </c>
      <c r="I111" s="13" t="e">
        <f>(VENTAS[[#This Row],[Precio Venta]]-VENTAS[[#This Row],[Costo]])*VENTAS[[#This Row],[Cantidad]]</f>
        <v>#VALUE!</v>
      </c>
      <c r="O111" s="13">
        <v>0</v>
      </c>
      <c r="P111" s="13">
        <v>0</v>
      </c>
      <c r="Q111" s="13"/>
    </row>
    <row r="112" spans="1:17" ht="14" x14ac:dyDescent="0.15">
      <c r="A112" s="39"/>
      <c r="B112" s="6" t="s">
        <v>347</v>
      </c>
      <c r="D112" s="6" t="s">
        <v>321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O112" s="13">
        <v>0</v>
      </c>
      <c r="P112" s="13">
        <f>VENTAS[[#This Row],[Ganancia]]-VENTAS[[#This Row],[Karla]]-VENTAS[[#This Row],[Violeta]]-VENTAS[[#This Row],[Yanelys]]-VENTAS[[#This Row],[Adriana]]-VENTAS[[#This Row],[Daylin]]</f>
        <v>3.2649999999999997</v>
      </c>
      <c r="Q112" s="13"/>
    </row>
    <row r="113" spans="1:17" ht="14" x14ac:dyDescent="0.15">
      <c r="A113" s="39"/>
      <c r="B113" s="6" t="s">
        <v>347</v>
      </c>
      <c r="D113" s="6" t="s">
        <v>322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O113" s="13">
        <v>0</v>
      </c>
      <c r="P113" s="13">
        <f>VENTAS[[#This Row],[Ganancia]]-VENTAS[[#This Row],[Karla]]-VENTAS[[#This Row],[Violeta]]-VENTAS[[#This Row],[Yanelys]]-VENTAS[[#This Row],[Adriana]]-VENTAS[[#This Row],[Daylin]]</f>
        <v>9.7949999999999982</v>
      </c>
      <c r="Q113" s="13"/>
    </row>
    <row r="114" spans="1:17" ht="14" x14ac:dyDescent="0.15">
      <c r="A114" s="39"/>
      <c r="B114" s="6" t="s">
        <v>347</v>
      </c>
      <c r="D114" s="6" t="s">
        <v>335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O114" s="13">
        <v>0</v>
      </c>
      <c r="P114" s="13">
        <f>VENTAS[[#This Row],[Ganancia]]-VENTAS[[#This Row],[Karla]]-VENTAS[[#This Row],[Violeta]]-VENTAS[[#This Row],[Yanelys]]-VENTAS[[#This Row],[Adriana]]-VENTAS[[#This Row],[Daylin]]</f>
        <v>13.67</v>
      </c>
      <c r="Q114" s="13"/>
    </row>
    <row r="115" spans="1:17" ht="14" x14ac:dyDescent="0.15">
      <c r="A115" s="39"/>
      <c r="B115" s="6" t="s">
        <v>347</v>
      </c>
      <c r="D115" s="6" t="s">
        <v>336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O115" s="13">
        <v>0</v>
      </c>
      <c r="P115" s="13">
        <f>VENTAS[[#This Row],[Ganancia]]-VENTAS[[#This Row],[Karla]]-VENTAS[[#This Row],[Violeta]]-VENTAS[[#This Row],[Yanelys]]-VENTAS[[#This Row],[Adriana]]-VENTAS[[#This Row],[Daylin]]</f>
        <v>13.67</v>
      </c>
      <c r="Q115" s="13"/>
    </row>
    <row r="116" spans="1:17" ht="14" x14ac:dyDescent="0.15">
      <c r="A116" s="39"/>
      <c r="B116" s="6" t="s">
        <v>347</v>
      </c>
      <c r="D116" s="6" t="s">
        <v>337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O116" s="13">
        <v>0</v>
      </c>
      <c r="P116" s="13">
        <f>VENTAS[[#This Row],[Ganancia]]-VENTAS[[#This Row],[Karla]]-VENTAS[[#This Row],[Violeta]]-VENTAS[[#This Row],[Yanelys]]-VENTAS[[#This Row],[Adriana]]-VENTAS[[#This Row],[Daylin]]</f>
        <v>10.67</v>
      </c>
      <c r="Q116" s="13"/>
    </row>
    <row r="117" spans="1:17" ht="14" x14ac:dyDescent="0.15">
      <c r="A117" s="39"/>
      <c r="B117" s="6" t="s">
        <v>347</v>
      </c>
      <c r="D117" s="6" t="s">
        <v>324</v>
      </c>
      <c r="E117" t="str">
        <f>IFERROR(VLOOKUP(VENTAS[[#This Row],[Code]],INVENTARIO[],5,FALSE),"-")</f>
        <v>-</v>
      </c>
      <c r="F117" s="4">
        <v>1</v>
      </c>
      <c r="G117" s="13">
        <v>9</v>
      </c>
      <c r="H117" s="13" t="str">
        <f>IFERROR(VLOOKUP(VENTAS[[#This Row],[Code]],INVENTARIO[],24,FALSE),"-")</f>
        <v>-</v>
      </c>
      <c r="I117" s="13" t="e">
        <f>(VENTAS[[#This Row],[Precio Venta]]-VENTAS[[#This Row],[Costo]])*VENTAS[[#This Row],[Cantidad]]</f>
        <v>#VALUE!</v>
      </c>
      <c r="O117" s="13">
        <v>0</v>
      </c>
      <c r="P117" s="13">
        <v>0</v>
      </c>
      <c r="Q117" s="13"/>
    </row>
    <row r="118" spans="1:17" ht="14" x14ac:dyDescent="0.15">
      <c r="A118" s="39"/>
      <c r="B118" s="6" t="s">
        <v>347</v>
      </c>
      <c r="D118" s="6" t="s">
        <v>383</v>
      </c>
      <c r="E118" t="str">
        <f>IFERROR(VLOOKUP(VENTAS[[#This Row],[Code]],INVENTARIO[],5,FALSE),"-")</f>
        <v>-</v>
      </c>
      <c r="F118" s="4">
        <v>1</v>
      </c>
      <c r="G118" s="13">
        <v>10</v>
      </c>
      <c r="H118" s="13" t="str">
        <f>IFERROR(VLOOKUP(VENTAS[[#This Row],[Code]],INVENTARIO[],24,FALSE),"-")</f>
        <v>-</v>
      </c>
      <c r="I118" s="13" t="e">
        <f>(VENTAS[[#This Row],[Precio Venta]]-VENTAS[[#This Row],[Costo]])*VENTAS[[#This Row],[Cantidad]]</f>
        <v>#VALUE!</v>
      </c>
      <c r="O118" s="13">
        <v>0</v>
      </c>
      <c r="P118" s="13">
        <v>0</v>
      </c>
      <c r="Q118" s="13"/>
    </row>
    <row r="119" spans="1:17" ht="14" x14ac:dyDescent="0.15">
      <c r="A119" s="39"/>
      <c r="B119" s="6" t="s">
        <v>347</v>
      </c>
      <c r="D119" s="6" t="s">
        <v>330</v>
      </c>
      <c r="E119" t="str">
        <f>IFERROR(VLOOKUP(VENTAS[[#This Row],[Code]],INVENTARIO[],5,FALSE),"-")</f>
        <v>-</v>
      </c>
      <c r="F119" s="4">
        <v>2</v>
      </c>
      <c r="G119" s="13">
        <v>9</v>
      </c>
      <c r="H119" s="13" t="str">
        <f>IFERROR(VLOOKUP(VENTAS[[#This Row],[Code]],INVENTARIO[],24,FALSE),"-")</f>
        <v>-</v>
      </c>
      <c r="I119" s="13" t="e">
        <f>(VENTAS[[#This Row],[Precio Venta]]-VENTAS[[#This Row],[Costo]])*VENTAS[[#This Row],[Cantidad]]</f>
        <v>#VALUE!</v>
      </c>
      <c r="O119" s="13">
        <v>0</v>
      </c>
      <c r="P119" s="13">
        <v>0</v>
      </c>
      <c r="Q119" s="13"/>
    </row>
    <row r="120" spans="1:17" ht="14" x14ac:dyDescent="0.15">
      <c r="A120" s="39"/>
      <c r="B120" s="6" t="s">
        <v>347</v>
      </c>
      <c r="D120" s="6" t="s">
        <v>331</v>
      </c>
      <c r="E120" t="str">
        <f>IFERROR(VLOOKUP(VENTAS[[#This Row],[Code]],INVENTARIO[],5,FALSE),"-")</f>
        <v>-</v>
      </c>
      <c r="F120" s="4">
        <v>2</v>
      </c>
      <c r="G120" s="13">
        <v>9</v>
      </c>
      <c r="H120" s="13" t="str">
        <f>IFERROR(VLOOKUP(VENTAS[[#This Row],[Code]],INVENTARIO[],24,FALSE),"-")</f>
        <v>-</v>
      </c>
      <c r="I120" s="13" t="e">
        <f>(VENTAS[[#This Row],[Precio Venta]]-VENTAS[[#This Row],[Costo]])*VENTAS[[#This Row],[Cantidad]]</f>
        <v>#VALUE!</v>
      </c>
      <c r="O120" s="13">
        <v>0</v>
      </c>
      <c r="P120" s="13">
        <v>0</v>
      </c>
      <c r="Q120" s="13"/>
    </row>
    <row r="121" spans="1:17" ht="14" x14ac:dyDescent="0.15">
      <c r="A121" s="39"/>
      <c r="B121" s="6" t="s">
        <v>347</v>
      </c>
      <c r="D121" s="6" t="s">
        <v>1552</v>
      </c>
      <c r="E121" t="str">
        <f>IFERROR(VLOOKUP(VENTAS[[#This Row],[Code]],INVENTARIO[],5,FALSE),"-")</f>
        <v>Camiseta corta de manga farol</v>
      </c>
      <c r="F121" s="4">
        <v>2</v>
      </c>
      <c r="G121" s="13">
        <v>9</v>
      </c>
      <c r="H121" s="13">
        <f>IFERROR(VLOOKUP(VENTAS[[#This Row],[Code]],INVENTARIO[],24,FALSE),"-")</f>
        <v>5.7350000000000003</v>
      </c>
      <c r="I121" s="13">
        <f>(VENTAS[[#This Row],[Precio Venta]]-VENTAS[[#This Row],[Costo]])*VENTAS[[#This Row],[Cantidad]]</f>
        <v>6.5299999999999994</v>
      </c>
      <c r="O121" s="13">
        <v>0</v>
      </c>
      <c r="P121" s="13">
        <f>VENTAS[[#This Row],[Ganancia]]-VENTAS[[#This Row],[Karla]]-VENTAS[[#This Row],[Violeta]]-VENTAS[[#This Row],[Yanelys]]-VENTAS[[#This Row],[Adriana]]-VENTAS[[#This Row],[Daylin]]</f>
        <v>6.5299999999999994</v>
      </c>
      <c r="Q121" s="13"/>
    </row>
    <row r="122" spans="1:17" ht="14" x14ac:dyDescent="0.15">
      <c r="A122" s="39"/>
      <c r="B122" s="6" t="s">
        <v>347</v>
      </c>
      <c r="D122" s="6" t="s">
        <v>334</v>
      </c>
      <c r="E122" t="str">
        <f>IFERROR(VLOOKUP(VENTAS[[#This Row],[Code]],INVENTARIO[],5,FALSE),"-")</f>
        <v>-</v>
      </c>
      <c r="F122" s="4">
        <v>1</v>
      </c>
      <c r="G122" s="13">
        <v>9</v>
      </c>
      <c r="H122" s="13" t="str">
        <f>IFERROR(VLOOKUP(VENTAS[[#This Row],[Code]],INVENTARIO[],24,FALSE),"-")</f>
        <v>-</v>
      </c>
      <c r="I122" s="13" t="e">
        <f>(VENTAS[[#This Row],[Precio Venta]]-VENTAS[[#This Row],[Costo]])*VENTAS[[#This Row],[Cantidad]]</f>
        <v>#VALUE!</v>
      </c>
      <c r="O122" s="13">
        <v>0</v>
      </c>
      <c r="P122" s="13">
        <v>0</v>
      </c>
      <c r="Q122" s="13"/>
    </row>
    <row r="123" spans="1:17" ht="14" x14ac:dyDescent="0.15">
      <c r="A123" s="39"/>
      <c r="B123" s="6" t="s">
        <v>347</v>
      </c>
      <c r="D123" s="6" t="s">
        <v>1551</v>
      </c>
      <c r="E123" t="str">
        <f>IFERROR(VLOOKUP(VENTAS[[#This Row],[Code]],INVENTARIO[],5,FALSE),"-")</f>
        <v>Camiseta corta de manga farol</v>
      </c>
      <c r="F123" s="4">
        <v>2</v>
      </c>
      <c r="G123" s="13">
        <v>9</v>
      </c>
      <c r="H123" s="13">
        <f>IFERROR(VLOOKUP(VENTAS[[#This Row],[Code]],INVENTARIO[],24,FALSE),"-")</f>
        <v>5.7350000000000003</v>
      </c>
      <c r="I123" s="13">
        <f>(VENTAS[[#This Row],[Precio Venta]]-VENTAS[[#This Row],[Costo]])*VENTAS[[#This Row],[Cantidad]]</f>
        <v>6.5299999999999994</v>
      </c>
      <c r="O123" s="13">
        <v>0</v>
      </c>
      <c r="P123" s="13">
        <f>VENTAS[[#This Row],[Ganancia]]-VENTAS[[#This Row],[Karla]]-VENTAS[[#This Row],[Violeta]]-VENTAS[[#This Row],[Yanelys]]-VENTAS[[#This Row],[Adriana]]-VENTAS[[#This Row],[Daylin]]</f>
        <v>6.5299999999999994</v>
      </c>
      <c r="Q123" s="13"/>
    </row>
    <row r="124" spans="1:17" ht="14" x14ac:dyDescent="0.15">
      <c r="A124" s="39"/>
      <c r="B124" s="6" t="s">
        <v>347</v>
      </c>
      <c r="D124" s="6" t="s">
        <v>326</v>
      </c>
      <c r="E124" t="str">
        <f>IFERROR(VLOOKUP(VENTAS[[#This Row],[Code]],INVENTARIO[],5,FALSE),"-")</f>
        <v>-</v>
      </c>
      <c r="F124" s="4">
        <v>1</v>
      </c>
      <c r="G124" s="13">
        <v>9</v>
      </c>
      <c r="H124" s="13" t="str">
        <f>IFERROR(VLOOKUP(VENTAS[[#This Row],[Code]],INVENTARIO[],24,FALSE),"-")</f>
        <v>-</v>
      </c>
      <c r="I124" s="13" t="e">
        <f>(VENTAS[[#This Row],[Precio Venta]]-VENTAS[[#This Row],[Costo]])*VENTAS[[#This Row],[Cantidad]]</f>
        <v>#VALUE!</v>
      </c>
      <c r="O124" s="13">
        <v>0</v>
      </c>
      <c r="P124" s="13">
        <v>0</v>
      </c>
      <c r="Q124" s="13"/>
    </row>
    <row r="125" spans="1:17" ht="14" x14ac:dyDescent="0.15">
      <c r="A125" s="39"/>
      <c r="B125" s="6" t="s">
        <v>347</v>
      </c>
      <c r="D125" s="6" t="s">
        <v>1540</v>
      </c>
      <c r="E125" t="str">
        <f>IFERROR(VLOOKUP(VENTAS[[#This Row],[Code]],INVENTARIO[],5,FALSE),"-")</f>
        <v>Top corto manga farol</v>
      </c>
      <c r="F125" s="4">
        <v>2</v>
      </c>
      <c r="G125" s="13">
        <v>9</v>
      </c>
      <c r="H125" s="13">
        <f>IFERROR(VLOOKUP(VENTAS[[#This Row],[Code]],INVENTARIO[],24,FALSE),"-")</f>
        <v>5.7350000000000003</v>
      </c>
      <c r="I125" s="13">
        <f>(VENTAS[[#This Row],[Precio Venta]]-VENTAS[[#This Row],[Costo]])*VENTAS[[#This Row],[Cantidad]]</f>
        <v>6.5299999999999994</v>
      </c>
      <c r="O125" s="13">
        <v>0</v>
      </c>
      <c r="P125" s="13">
        <f>VENTAS[[#This Row],[Ganancia]]-VENTAS[[#This Row],[Karla]]-VENTAS[[#This Row],[Violeta]]-VENTAS[[#This Row],[Yanelys]]-VENTAS[[#This Row],[Adriana]]-VENTAS[[#This Row],[Daylin]]</f>
        <v>6.5299999999999994</v>
      </c>
      <c r="Q125" s="13"/>
    </row>
    <row r="126" spans="1:17" ht="14" x14ac:dyDescent="0.15">
      <c r="A126" s="39"/>
      <c r="B126" s="6" t="s">
        <v>347</v>
      </c>
      <c r="D126" s="6" t="s">
        <v>456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O126" s="13">
        <v>0</v>
      </c>
      <c r="P126" s="13">
        <f>VENTAS[[#This Row],[Ganancia]]-VENTAS[[#This Row],[Karla]]-VENTAS[[#This Row],[Violeta]]-VENTAS[[#This Row],[Yanelys]]-VENTAS[[#This Row],[Adriana]]-VENTAS[[#This Row],[Daylin]]</f>
        <v>20.725000000000001</v>
      </c>
      <c r="Q126" s="13"/>
    </row>
    <row r="127" spans="1:17" ht="14" x14ac:dyDescent="0.15">
      <c r="A127" s="39">
        <v>45045</v>
      </c>
      <c r="C127" s="6" t="s">
        <v>616</v>
      </c>
      <c r="D127" s="6" t="s">
        <v>394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O127" s="13">
        <f>VENTAS[[#This Row],[Ganancia]]*0.1</f>
        <v>0.49366666666666675</v>
      </c>
      <c r="P127" s="13">
        <f>VENTAS[[#This Row],[Ganancia]]-VENTAS[[#This Row],[Karla]]-VENTAS[[#This Row],[Violeta]]-VENTAS[[#This Row],[Yanelys]]-VENTAS[[#This Row],[Adriana]]-VENTAS[[#This Row],[Daylin]]</f>
        <v>4.4430000000000005</v>
      </c>
      <c r="Q127" s="13"/>
    </row>
    <row r="128" spans="1:17" ht="14" x14ac:dyDescent="0.15">
      <c r="A128" s="39">
        <v>45045</v>
      </c>
      <c r="C128" s="6" t="s">
        <v>617</v>
      </c>
      <c r="D128" s="6" t="s">
        <v>447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O128" s="13">
        <f>VENTAS[[#This Row],[Ganancia]]*0.1</f>
        <v>0.71950000000000003</v>
      </c>
      <c r="P128" s="13">
        <f>VENTAS[[#This Row],[Ganancia]]-VENTAS[[#This Row],[Karla]]-VENTAS[[#This Row],[Violeta]]-VENTAS[[#This Row],[Yanelys]]-VENTAS[[#This Row],[Adriana]]-VENTAS[[#This Row],[Daylin]]</f>
        <v>6.4755000000000003</v>
      </c>
      <c r="Q128" s="13"/>
    </row>
    <row r="129" spans="1:17" ht="14" x14ac:dyDescent="0.15">
      <c r="A129" s="39">
        <v>45045</v>
      </c>
      <c r="C129" s="6" t="s">
        <v>618</v>
      </c>
      <c r="D129" s="6" t="s">
        <v>282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O129" s="13">
        <f>VENTAS[[#This Row],[Ganancia]]*0.1</f>
        <v>0.42777777777777787</v>
      </c>
      <c r="P129" s="13">
        <f>VENTAS[[#This Row],[Ganancia]]-VENTAS[[#This Row],[Karla]]-VENTAS[[#This Row],[Violeta]]-VENTAS[[#This Row],[Yanelys]]-VENTAS[[#This Row],[Adriana]]-VENTAS[[#This Row],[Daylin]]</f>
        <v>3.8500000000000005</v>
      </c>
      <c r="Q129" s="13"/>
    </row>
    <row r="130" spans="1:17" ht="14" x14ac:dyDescent="0.15">
      <c r="A130" s="39">
        <v>45045</v>
      </c>
      <c r="C130" s="6" t="s">
        <v>619</v>
      </c>
      <c r="D130" s="6" t="s">
        <v>1547</v>
      </c>
      <c r="E130" t="str">
        <f>IFERROR(VLOOKUP(VENTAS[[#This Row],[Code]],INVENTARIO[],5,FALSE),"-")</f>
        <v>Vestido con estampado floral pecho con fruncido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O130" s="13">
        <f>VENTAS[[#This Row],[Ganancia]]*0.1</f>
        <v>0.42777777777777787</v>
      </c>
      <c r="P130" s="13">
        <f>VENTAS[[#This Row],[Ganancia]]-VENTAS[[#This Row],[Karla]]-VENTAS[[#This Row],[Violeta]]-VENTAS[[#This Row],[Yanelys]]-VENTAS[[#This Row],[Adriana]]-VENTAS[[#This Row],[Daylin]]</f>
        <v>3.8500000000000005</v>
      </c>
      <c r="Q130" s="13"/>
    </row>
    <row r="131" spans="1:17" ht="14" x14ac:dyDescent="0.15">
      <c r="A131" s="39">
        <v>45045</v>
      </c>
      <c r="C131" s="6" t="s">
        <v>620</v>
      </c>
      <c r="D131" s="6" t="s">
        <v>293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O131" s="13">
        <f>VENTAS[[#This Row],[Ganancia]]*0.1</f>
        <v>0.42777777777777787</v>
      </c>
      <c r="P131" s="13">
        <f>VENTAS[[#This Row],[Ganancia]]-VENTAS[[#This Row],[Karla]]-VENTAS[[#This Row],[Violeta]]-VENTAS[[#This Row],[Yanelys]]-VENTAS[[#This Row],[Adriana]]-VENTAS[[#This Row],[Daylin]]</f>
        <v>3.8500000000000005</v>
      </c>
      <c r="Q131" s="13"/>
    </row>
    <row r="132" spans="1:17" ht="14" x14ac:dyDescent="0.15">
      <c r="A132" s="39"/>
      <c r="B132" s="6" t="s">
        <v>347</v>
      </c>
      <c r="D132" s="6" t="s">
        <v>435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O132" s="13">
        <v>0</v>
      </c>
      <c r="P132" s="13">
        <f>VENTAS[[#This Row],[Ganancia]]-VENTAS[[#This Row],[Karla]]-VENTAS[[#This Row],[Violeta]]-VENTAS[[#This Row],[Yanelys]]-VENTAS[[#This Row],[Adriana]]-VENTAS[[#This Row],[Daylin]]</f>
        <v>19.888888888888889</v>
      </c>
      <c r="Q132" s="13"/>
    </row>
    <row r="133" spans="1:17" ht="14" x14ac:dyDescent="0.15">
      <c r="A133" s="39"/>
      <c r="B133" s="6" t="s">
        <v>347</v>
      </c>
      <c r="D133" s="6" t="s">
        <v>437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O133" s="13">
        <v>0</v>
      </c>
      <c r="P133" s="13">
        <f>VENTAS[[#This Row],[Ganancia]]-VENTAS[[#This Row],[Karla]]-VENTAS[[#This Row],[Violeta]]-VENTAS[[#This Row],[Yanelys]]-VENTAS[[#This Row],[Adriana]]-VENTAS[[#This Row],[Daylin]]</f>
        <v>19.888888888888889</v>
      </c>
      <c r="Q133" s="13"/>
    </row>
    <row r="134" spans="1:17" ht="14" x14ac:dyDescent="0.15">
      <c r="A134" s="38">
        <v>45047</v>
      </c>
      <c r="B134" s="6"/>
      <c r="C134" s="6" t="s">
        <v>691</v>
      </c>
      <c r="D134" s="6" t="s">
        <v>444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O134" s="13">
        <f>VENTAS[[#This Row],[Ganancia]]*0.1</f>
        <v>0.52338888888888901</v>
      </c>
      <c r="P134" s="13">
        <f>VENTAS[[#This Row],[Ganancia]]-VENTAS[[#This Row],[Karla]]-VENTAS[[#This Row],[Violeta]]-VENTAS[[#This Row],[Yanelys]]-VENTAS[[#This Row],[Adriana]]-VENTAS[[#This Row],[Daylin]]</f>
        <v>4.7105000000000006</v>
      </c>
      <c r="Q134" s="13"/>
    </row>
    <row r="135" spans="1:17" ht="14" x14ac:dyDescent="0.15">
      <c r="A135" s="38">
        <v>45047</v>
      </c>
      <c r="B135" s="6"/>
      <c r="C135" s="6" t="s">
        <v>691</v>
      </c>
      <c r="D135" s="6" t="s">
        <v>363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O135" s="13">
        <f>VENTAS[[#This Row],[Ganancia]]*0.1</f>
        <v>1.0573888888888889</v>
      </c>
      <c r="P135" s="13">
        <f>VENTAS[[#This Row],[Ganancia]]-VENTAS[[#This Row],[Karla]]-VENTAS[[#This Row],[Violeta]]-VENTAS[[#This Row],[Yanelys]]-VENTAS[[#This Row],[Adriana]]-VENTAS[[#This Row],[Daylin]]</f>
        <v>9.5165000000000006</v>
      </c>
      <c r="Q135" s="13"/>
    </row>
    <row r="136" spans="1:17" s="101" customFormat="1" ht="14" x14ac:dyDescent="0.15">
      <c r="A136" s="99">
        <v>45047</v>
      </c>
      <c r="B136" s="100"/>
      <c r="C136" s="100" t="s">
        <v>692</v>
      </c>
      <c r="D136" s="100" t="s">
        <v>1554</v>
      </c>
      <c r="E136" s="101" t="str">
        <f>IFERROR(VLOOKUP(VENTAS[[#This Row],[Code]],INVENTARIO[],5,FALSE),"-")</f>
        <v xml:space="preserve">Vestido pecho con fruncido </v>
      </c>
      <c r="F136" s="102">
        <v>1</v>
      </c>
      <c r="G136" s="103">
        <v>15</v>
      </c>
      <c r="H136" s="103">
        <f>IFERROR(VLOOKUP(VENTAS[[#This Row],[Code]],INVENTARIO[],24,FALSE),"-")</f>
        <v>10.722222222222221</v>
      </c>
      <c r="I136" s="103">
        <f>(VENTAS[[#This Row],[Precio Venta]]-VENTAS[[#This Row],[Costo]])*VENTAS[[#This Row],[Cantidad]]</f>
        <v>4.2777777777777786</v>
      </c>
      <c r="J136" s="103"/>
      <c r="K136" s="103"/>
      <c r="L136" s="103"/>
      <c r="M136" s="103"/>
      <c r="N136" s="103"/>
      <c r="O136" s="103">
        <f>VENTAS[[#This Row],[Ganancia]]*0.1</f>
        <v>0.42777777777777787</v>
      </c>
      <c r="P136" s="13">
        <f>VENTAS[[#This Row],[Ganancia]]-VENTAS[[#This Row],[Karla]]-VENTAS[[#This Row],[Violeta]]-VENTAS[[#This Row],[Yanelys]]-VENTAS[[#This Row],[Adriana]]-VENTAS[[#This Row],[Daylin]]</f>
        <v>3.8500000000000005</v>
      </c>
      <c r="Q136" s="103"/>
    </row>
    <row r="137" spans="1:17" ht="17" customHeight="1" x14ac:dyDescent="0.15">
      <c r="A137" s="38"/>
      <c r="B137" s="6" t="s">
        <v>1226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O137" s="13">
        <f>VENTAS[[#This Row],[Ganancia]]*0.1</f>
        <v>0.82272222222222213</v>
      </c>
      <c r="P137" s="13">
        <f>VENTAS[[#This Row],[Ganancia]]-VENTAS[[#This Row],[Karla]]-VENTAS[[#This Row],[Violeta]]-VENTAS[[#This Row],[Yanelys]]-VENTAS[[#This Row],[Adriana]]-VENTAS[[#This Row],[Daylin]]</f>
        <v>7.4044999999999987</v>
      </c>
      <c r="Q137" s="13"/>
    </row>
    <row r="138" spans="1:17" ht="14" x14ac:dyDescent="0.15">
      <c r="A138" s="38">
        <v>45048</v>
      </c>
      <c r="B138" s="6"/>
      <c r="C138" s="6"/>
      <c r="D138" s="6" t="s">
        <v>1361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O138" s="13">
        <f>VENTAS[[#This Row],[Ganancia]]*0.1</f>
        <v>0.36627777777777776</v>
      </c>
      <c r="P138" s="13">
        <f>VENTAS[[#This Row],[Ganancia]]-VENTAS[[#This Row],[Karla]]-VENTAS[[#This Row],[Violeta]]-VENTAS[[#This Row],[Yanelys]]-VENTAS[[#This Row],[Adriana]]-VENTAS[[#This Row],[Daylin]]</f>
        <v>3.2964999999999995</v>
      </c>
      <c r="Q138" s="13"/>
    </row>
    <row r="139" spans="1:17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O139" s="13">
        <f>VENTAS[[#This Row],[Ganancia]]*0.1</f>
        <v>0.58411111111111114</v>
      </c>
      <c r="P139" s="13">
        <f>VENTAS[[#This Row],[Ganancia]]-VENTAS[[#This Row],[Karla]]-VENTAS[[#This Row],[Violeta]]-VENTAS[[#This Row],[Yanelys]]-VENTAS[[#This Row],[Adriana]]-VENTAS[[#This Row],[Daylin]]</f>
        <v>5.2569999999999997</v>
      </c>
      <c r="Q139" s="13"/>
    </row>
    <row r="140" spans="1:17" ht="14" x14ac:dyDescent="0.15">
      <c r="A140" s="38">
        <v>45048</v>
      </c>
      <c r="B140" s="6"/>
      <c r="C140" s="6"/>
      <c r="D140" s="6" t="s">
        <v>443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O140" s="13">
        <f>VENTAS[[#This Row],[Ganancia]]*0.1</f>
        <v>0.7155555555555555</v>
      </c>
      <c r="P140" s="13">
        <f>VENTAS[[#This Row],[Ganancia]]-VENTAS[[#This Row],[Karla]]-VENTAS[[#This Row],[Violeta]]-VENTAS[[#This Row],[Yanelys]]-VENTAS[[#This Row],[Adriana]]-VENTAS[[#This Row],[Daylin]]</f>
        <v>6.4399999999999995</v>
      </c>
      <c r="Q140" s="13"/>
    </row>
    <row r="141" spans="1:17" ht="14" x14ac:dyDescent="0.15">
      <c r="A141" s="38">
        <v>45051</v>
      </c>
      <c r="B141" s="6"/>
      <c r="C141" s="6" t="s">
        <v>930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O141" s="13">
        <f>VENTAS[[#This Row],[Ganancia]]*0.1</f>
        <v>0.71716666666666673</v>
      </c>
      <c r="P141" s="13">
        <f>VENTAS[[#This Row],[Ganancia]]-VENTAS[[#This Row],[Karla]]-VENTAS[[#This Row],[Violeta]]-VENTAS[[#This Row],[Yanelys]]-VENTAS[[#This Row],[Adriana]]-VENTAS[[#This Row],[Daylin]]</f>
        <v>6.4545000000000003</v>
      </c>
      <c r="Q141" s="13"/>
    </row>
    <row r="142" spans="1:17" ht="14" x14ac:dyDescent="0.15">
      <c r="A142" s="38">
        <v>45057</v>
      </c>
      <c r="B142" s="6"/>
      <c r="C142" s="6" t="s">
        <v>931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O142" s="13">
        <f>VENTAS[[#This Row],[Ganancia]]*0.1</f>
        <v>1.1422777777777779</v>
      </c>
      <c r="P142" s="13">
        <f>VENTAS[[#This Row],[Ganancia]]-VENTAS[[#This Row],[Karla]]-VENTAS[[#This Row],[Violeta]]-VENTAS[[#This Row],[Yanelys]]-VENTAS[[#This Row],[Adriana]]-VENTAS[[#This Row],[Daylin]]</f>
        <v>10.2805</v>
      </c>
      <c r="Q142" s="13"/>
    </row>
    <row r="143" spans="1:17" ht="17" customHeight="1" x14ac:dyDescent="0.15">
      <c r="A143" s="38">
        <v>45057</v>
      </c>
      <c r="B143" s="6"/>
      <c r="C143" s="6" t="s">
        <v>931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O143" s="13">
        <f>VENTAS[[#This Row],[Ganancia]]*0.1</f>
        <v>1.1766666666666665</v>
      </c>
      <c r="P143" s="13">
        <f>VENTAS[[#This Row],[Ganancia]]-VENTAS[[#This Row],[Karla]]-VENTAS[[#This Row],[Violeta]]-VENTAS[[#This Row],[Yanelys]]-VENTAS[[#This Row],[Adriana]]-VENTAS[[#This Row],[Daylin]]</f>
        <v>10.59</v>
      </c>
      <c r="Q143" s="13"/>
    </row>
    <row r="144" spans="1:17" ht="14" x14ac:dyDescent="0.15">
      <c r="A144" s="38">
        <v>45057</v>
      </c>
      <c r="B144" s="6"/>
      <c r="C144" s="6" t="s">
        <v>932</v>
      </c>
      <c r="D144" s="6" t="s">
        <v>348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O144" s="13">
        <f>VENTAS[[#This Row],[Ganancia]]*0.1</f>
        <v>1.6</v>
      </c>
      <c r="P144" s="13">
        <f>VENTAS[[#This Row],[Ganancia]]-VENTAS[[#This Row],[Karla]]-VENTAS[[#This Row],[Violeta]]-VENTAS[[#This Row],[Yanelys]]-VENTAS[[#This Row],[Adriana]]-VENTAS[[#This Row],[Daylin]]</f>
        <v>14.4</v>
      </c>
      <c r="Q144" s="13"/>
    </row>
    <row r="145" spans="1:17" ht="14" x14ac:dyDescent="0.15">
      <c r="A145" s="38">
        <v>45057</v>
      </c>
      <c r="B145" s="6"/>
      <c r="C145" s="6" t="s">
        <v>933</v>
      </c>
      <c r="D145" s="6" t="s">
        <v>394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O145" s="13">
        <f>VENTAS[[#This Row],[Ganancia]]*0.1</f>
        <v>0.49366666666666675</v>
      </c>
      <c r="P145" s="13">
        <f>VENTAS[[#This Row],[Ganancia]]-VENTAS[[#This Row],[Karla]]-VENTAS[[#This Row],[Violeta]]-VENTAS[[#This Row],[Yanelys]]-VENTAS[[#This Row],[Adriana]]-VENTAS[[#This Row],[Daylin]]</f>
        <v>4.4430000000000005</v>
      </c>
      <c r="Q145" s="13"/>
    </row>
    <row r="146" spans="1:17" ht="14" x14ac:dyDescent="0.15">
      <c r="A146" s="38"/>
      <c r="B146" s="6" t="s">
        <v>934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O146" s="13">
        <f>VENTAS[[#This Row],[Ganancia]]*0.1</f>
        <v>0.51611111111111119</v>
      </c>
      <c r="P146" s="13">
        <f>VENTAS[[#This Row],[Ganancia]]-VENTAS[[#This Row],[Karla]]-VENTAS[[#This Row],[Violeta]]-VENTAS[[#This Row],[Yanelys]]-VENTAS[[#This Row],[Adriana]]-VENTAS[[#This Row],[Daylin]]</f>
        <v>4.6450000000000005</v>
      </c>
      <c r="Q146" s="13"/>
    </row>
    <row r="147" spans="1:17" ht="14" x14ac:dyDescent="0.15">
      <c r="A147" s="38">
        <v>45062</v>
      </c>
      <c r="B147" s="6"/>
      <c r="C147" s="6" t="s">
        <v>1194</v>
      </c>
      <c r="D147" s="6" t="s">
        <v>420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O147" s="13">
        <f>VENTAS[[#This Row],[Ganancia]]*0.1</f>
        <v>0.41355555555555557</v>
      </c>
      <c r="P147" s="13">
        <f>VENTAS[[#This Row],[Ganancia]]-VENTAS[[#This Row],[Karla]]-VENTAS[[#This Row],[Violeta]]-VENTAS[[#This Row],[Yanelys]]-VENTAS[[#This Row],[Adriana]]-VENTAS[[#This Row],[Daylin]]</f>
        <v>3.722</v>
      </c>
      <c r="Q147" s="13"/>
    </row>
    <row r="148" spans="1:17" ht="14" x14ac:dyDescent="0.15">
      <c r="A148" s="38"/>
      <c r="B148" s="6" t="s">
        <v>934</v>
      </c>
      <c r="C148" s="6"/>
      <c r="D148" s="6" t="s">
        <v>395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O148" s="13">
        <f>VENTAS[[#This Row],[Ganancia]]*0.1</f>
        <v>0.49366666666666675</v>
      </c>
      <c r="P148" s="13">
        <f>VENTAS[[#This Row],[Ganancia]]-VENTAS[[#This Row],[Karla]]-VENTAS[[#This Row],[Violeta]]-VENTAS[[#This Row],[Yanelys]]-VENTAS[[#This Row],[Adriana]]-VENTAS[[#This Row],[Daylin]]</f>
        <v>4.4430000000000005</v>
      </c>
      <c r="Q148" s="13"/>
    </row>
    <row r="149" spans="1:17" ht="14" x14ac:dyDescent="0.15">
      <c r="A149" s="38">
        <v>45062</v>
      </c>
      <c r="B149" s="6"/>
      <c r="C149" s="6" t="s">
        <v>1194</v>
      </c>
      <c r="D149" s="6" t="s">
        <v>256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O149" s="13">
        <f>VENTAS[[#This Row],[Ganancia]]*0.1</f>
        <v>0.90922222222222226</v>
      </c>
      <c r="P149" s="13">
        <f>VENTAS[[#This Row],[Ganancia]]-VENTAS[[#This Row],[Karla]]-VENTAS[[#This Row],[Violeta]]-VENTAS[[#This Row],[Yanelys]]-VENTAS[[#This Row],[Adriana]]-VENTAS[[#This Row],[Daylin]]</f>
        <v>8.1829999999999998</v>
      </c>
      <c r="Q149" s="13"/>
    </row>
    <row r="150" spans="1:17" ht="14" x14ac:dyDescent="0.15">
      <c r="A150" s="38">
        <v>45062</v>
      </c>
      <c r="B150" s="6"/>
      <c r="C150" s="6" t="s">
        <v>1194</v>
      </c>
      <c r="D150" s="6" t="s">
        <v>1667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O150" s="13">
        <f>VENTAS[[#This Row],[Ganancia]]*0.1</f>
        <v>0.39945454545454562</v>
      </c>
      <c r="P150" s="13">
        <f>VENTAS[[#This Row],[Ganancia]]-VENTAS[[#This Row],[Karla]]-VENTAS[[#This Row],[Violeta]]-VENTAS[[#This Row],[Yanelys]]-VENTAS[[#This Row],[Adriana]]-VENTAS[[#This Row],[Daylin]]</f>
        <v>3.5950909090909104</v>
      </c>
      <c r="Q150" s="13"/>
    </row>
    <row r="151" spans="1:17" ht="14" x14ac:dyDescent="0.15">
      <c r="A151" s="90">
        <v>45062</v>
      </c>
      <c r="B151" s="6"/>
      <c r="C151" s="6" t="s">
        <v>1194</v>
      </c>
      <c r="D151" s="6" t="s">
        <v>1656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O151" s="13">
        <f>VENTAS[[#This Row],[Ganancia]]*0.1</f>
        <v>0.56418181818181823</v>
      </c>
      <c r="P151" s="13">
        <f>VENTAS[[#This Row],[Ganancia]]-VENTAS[[#This Row],[Karla]]-VENTAS[[#This Row],[Violeta]]-VENTAS[[#This Row],[Yanelys]]-VENTAS[[#This Row],[Adriana]]-VENTAS[[#This Row],[Daylin]]</f>
        <v>5.0776363636363646</v>
      </c>
      <c r="Q151" s="13"/>
    </row>
    <row r="152" spans="1:17" ht="14" x14ac:dyDescent="0.15">
      <c r="A152" s="38">
        <v>45062</v>
      </c>
      <c r="B152" s="6"/>
      <c r="C152" s="6" t="s">
        <v>1194</v>
      </c>
      <c r="D152" s="6" t="s">
        <v>286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O152" s="13">
        <f>VENTAS[[#This Row],[Ganancia]]*0.1</f>
        <v>0.42777777777777787</v>
      </c>
      <c r="P152" s="13">
        <f>VENTAS[[#This Row],[Ganancia]]-VENTAS[[#This Row],[Karla]]-VENTAS[[#This Row],[Violeta]]-VENTAS[[#This Row],[Yanelys]]-VENTAS[[#This Row],[Adriana]]-VENTAS[[#This Row],[Daylin]]</f>
        <v>3.8500000000000005</v>
      </c>
      <c r="Q152" s="13"/>
    </row>
    <row r="153" spans="1:17" ht="14" x14ac:dyDescent="0.15">
      <c r="A153" s="38">
        <v>45062</v>
      </c>
      <c r="B153" s="6"/>
      <c r="C153" s="6" t="s">
        <v>1194</v>
      </c>
      <c r="D153" s="6" t="s">
        <v>1705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O153" s="13">
        <f>VENTAS[[#This Row],[Ganancia]]*0.1</f>
        <v>0.66727272727272746</v>
      </c>
      <c r="P153" s="13">
        <f>VENTAS[[#This Row],[Ganancia]]-VENTAS[[#This Row],[Karla]]-VENTAS[[#This Row],[Violeta]]-VENTAS[[#This Row],[Yanelys]]-VENTAS[[#This Row],[Adriana]]-VENTAS[[#This Row],[Daylin]]</f>
        <v>6.0054545454545458</v>
      </c>
      <c r="Q153" s="13"/>
    </row>
    <row r="154" spans="1:17" ht="14" x14ac:dyDescent="0.15">
      <c r="A154" s="90">
        <v>45062</v>
      </c>
      <c r="B154" s="6"/>
      <c r="C154" s="6" t="s">
        <v>1194</v>
      </c>
      <c r="D154" s="6" t="s">
        <v>1702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O154" s="13">
        <f>VENTAS[[#This Row],[Ganancia]]*0.1</f>
        <v>0.27200000000000008</v>
      </c>
      <c r="P154" s="13">
        <f>VENTAS[[#This Row],[Ganancia]]-VENTAS[[#This Row],[Karla]]-VENTAS[[#This Row],[Violeta]]-VENTAS[[#This Row],[Yanelys]]-VENTAS[[#This Row],[Adriana]]-VENTAS[[#This Row],[Daylin]]</f>
        <v>2.4480000000000004</v>
      </c>
      <c r="Q154" s="13"/>
    </row>
    <row r="155" spans="1:17" ht="14" x14ac:dyDescent="0.15">
      <c r="A155" s="38">
        <v>45061</v>
      </c>
      <c r="B155" s="6"/>
      <c r="C155" s="6" t="s">
        <v>1179</v>
      </c>
      <c r="D155" s="6" t="s">
        <v>1177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8.1049999999999986</v>
      </c>
      <c r="I155" s="13">
        <f>(VENTAS[[#This Row],[Precio Venta]]-VENTAS[[#This Row],[Costo]])*VENTAS[[#This Row],[Cantidad]]</f>
        <v>9.8950000000000014</v>
      </c>
      <c r="O155" s="13">
        <f>VENTAS[[#This Row],[Ganancia]]*0.1</f>
        <v>0.98950000000000016</v>
      </c>
      <c r="P155" s="13">
        <f>VENTAS[[#This Row],[Ganancia]]-VENTAS[[#This Row],[Karla]]-VENTAS[[#This Row],[Violeta]]-VENTAS[[#This Row],[Yanelys]]-VENTAS[[#This Row],[Adriana]]-VENTAS[[#This Row],[Daylin]]</f>
        <v>8.9055000000000017</v>
      </c>
      <c r="Q155" s="13"/>
    </row>
    <row r="156" spans="1:17" ht="14" x14ac:dyDescent="0.15">
      <c r="A156" s="38">
        <v>45061</v>
      </c>
      <c r="B156" s="6"/>
      <c r="C156" s="6" t="s">
        <v>1179</v>
      </c>
      <c r="D156" s="6" t="s">
        <v>1173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7.1568181818181813</v>
      </c>
      <c r="I156" s="13">
        <f>(VENTAS[[#This Row],[Precio Venta]]-VENTAS[[#This Row],[Costo]])*VENTAS[[#This Row],[Cantidad]]</f>
        <v>4.8431818181818187</v>
      </c>
      <c r="O156" s="13">
        <f>VENTAS[[#This Row],[Ganancia]]*0.1</f>
        <v>0.48431818181818187</v>
      </c>
      <c r="P156" s="13">
        <f>VENTAS[[#This Row],[Ganancia]]-VENTAS[[#This Row],[Karla]]-VENTAS[[#This Row],[Violeta]]-VENTAS[[#This Row],[Yanelys]]-VENTAS[[#This Row],[Adriana]]-VENTAS[[#This Row],[Daylin]]</f>
        <v>4.3588636363636368</v>
      </c>
      <c r="Q156" s="13"/>
    </row>
    <row r="157" spans="1:17" ht="14" x14ac:dyDescent="0.15">
      <c r="A157" s="38">
        <v>45061</v>
      </c>
      <c r="B157" s="6"/>
      <c r="C157" s="6" t="s">
        <v>1179</v>
      </c>
      <c r="D157" s="6" t="s">
        <v>1161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O157" s="13">
        <f>VENTAS[[#This Row],[Ganancia]]*0.1</f>
        <v>0.41886363636363644</v>
      </c>
      <c r="P157" s="13">
        <f>VENTAS[[#This Row],[Ganancia]]-VENTAS[[#This Row],[Karla]]-VENTAS[[#This Row],[Violeta]]-VENTAS[[#This Row],[Yanelys]]-VENTAS[[#This Row],[Adriana]]-VENTAS[[#This Row],[Daylin]]</f>
        <v>3.7697727272727279</v>
      </c>
      <c r="Q157" s="13"/>
    </row>
    <row r="158" spans="1:17" ht="14" x14ac:dyDescent="0.15">
      <c r="A158" s="38">
        <v>45061</v>
      </c>
      <c r="B158" s="6"/>
      <c r="C158" s="6" t="s">
        <v>1179</v>
      </c>
      <c r="D158" s="6" t="s">
        <v>1213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18.647727272727273</v>
      </c>
      <c r="I158" s="13">
        <f>(VENTAS[[#This Row],[Precio Venta]]-VENTAS[[#This Row],[Costo]])*VENTAS[[#This Row],[Cantidad]]</f>
        <v>11.352272727272727</v>
      </c>
      <c r="O158" s="13">
        <f>VENTAS[[#This Row],[Ganancia]]*0.1</f>
        <v>1.1352272727272728</v>
      </c>
      <c r="P158" s="13">
        <f>VENTAS[[#This Row],[Ganancia]]-VENTAS[[#This Row],[Karla]]-VENTAS[[#This Row],[Violeta]]-VENTAS[[#This Row],[Yanelys]]-VENTAS[[#This Row],[Adriana]]-VENTAS[[#This Row],[Daylin]]</f>
        <v>10.217045454545454</v>
      </c>
      <c r="Q158" s="13"/>
    </row>
    <row r="159" spans="1:17" ht="14" x14ac:dyDescent="0.15">
      <c r="A159" s="38">
        <v>45061</v>
      </c>
      <c r="B159" s="6"/>
      <c r="C159" s="6" t="s">
        <v>1179</v>
      </c>
      <c r="D159" s="6" t="s">
        <v>1127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O159" s="13">
        <f>VENTAS[[#This Row],[Ganancia]]*0.1</f>
        <v>0.49227272727272742</v>
      </c>
      <c r="P159" s="13">
        <f>VENTAS[[#This Row],[Ganancia]]-VENTAS[[#This Row],[Karla]]-VENTAS[[#This Row],[Violeta]]-VENTAS[[#This Row],[Yanelys]]-VENTAS[[#This Row],[Adriana]]-VENTAS[[#This Row],[Daylin]]</f>
        <v>4.4304545454545465</v>
      </c>
      <c r="Q159" s="13"/>
    </row>
    <row r="160" spans="1:17" ht="14" x14ac:dyDescent="0.15">
      <c r="A160" s="38">
        <v>45061</v>
      </c>
      <c r="B160" s="6"/>
      <c r="C160" s="6" t="s">
        <v>1179</v>
      </c>
      <c r="D160" s="6" t="s">
        <v>1205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27.52272727272727</v>
      </c>
      <c r="I160" s="13">
        <f>(VENTAS[[#This Row],[Precio Venta]]-VENTAS[[#This Row],[Costo]])*VENTAS[[#This Row],[Cantidad]]</f>
        <v>7.4772727272727302</v>
      </c>
      <c r="O160" s="13">
        <f>VENTAS[[#This Row],[Ganancia]]*0.1</f>
        <v>0.74772727272727302</v>
      </c>
      <c r="P160" s="13">
        <f>VENTAS[[#This Row],[Ganancia]]-VENTAS[[#This Row],[Karla]]-VENTAS[[#This Row],[Violeta]]-VENTAS[[#This Row],[Yanelys]]-VENTAS[[#This Row],[Adriana]]-VENTAS[[#This Row],[Daylin]]</f>
        <v>6.7295454545454572</v>
      </c>
      <c r="Q160" s="13"/>
    </row>
    <row r="161" spans="1:17" ht="14" x14ac:dyDescent="0.15">
      <c r="A161" s="38">
        <v>45062</v>
      </c>
      <c r="B161" s="6"/>
      <c r="C161" s="6" t="s">
        <v>1195</v>
      </c>
      <c r="D161" s="6" t="s">
        <v>393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O161" s="13">
        <f>VENTAS[[#This Row],[Ganancia]]*0.1</f>
        <v>0.49366666666666675</v>
      </c>
      <c r="P161" s="13">
        <f>VENTAS[[#This Row],[Ganancia]]-VENTAS[[#This Row],[Karla]]-VENTAS[[#This Row],[Violeta]]-VENTAS[[#This Row],[Yanelys]]-VENTAS[[#This Row],[Adriana]]-VENTAS[[#This Row],[Daylin]]</f>
        <v>4.4430000000000005</v>
      </c>
      <c r="Q161" s="13"/>
    </row>
    <row r="162" spans="1:17" ht="14" x14ac:dyDescent="0.15">
      <c r="A162" s="38">
        <v>45062</v>
      </c>
      <c r="B162" s="6"/>
      <c r="C162" s="6" t="s">
        <v>1195</v>
      </c>
      <c r="D162" s="6" t="s">
        <v>1660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O162" s="13">
        <f>VENTAS[[#This Row],[Ganancia]]*0.1</f>
        <v>0.96704545454545476</v>
      </c>
      <c r="P162" s="13">
        <f>VENTAS[[#This Row],[Ganancia]]-VENTAS[[#This Row],[Karla]]-VENTAS[[#This Row],[Violeta]]-VENTAS[[#This Row],[Yanelys]]-VENTAS[[#This Row],[Adriana]]-VENTAS[[#This Row],[Daylin]]</f>
        <v>8.7034090909090924</v>
      </c>
      <c r="Q162" s="13"/>
    </row>
    <row r="163" spans="1:17" ht="14" x14ac:dyDescent="0.15">
      <c r="A163" s="38">
        <v>45059</v>
      </c>
      <c r="B163" s="6" t="s">
        <v>1196</v>
      </c>
      <c r="C163" s="6" t="s">
        <v>616</v>
      </c>
      <c r="D163" s="6" t="s">
        <v>1140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O163" s="13">
        <f>VENTAS[[#This Row],[Ganancia]]*0.1</f>
        <v>1.0077272727272728</v>
      </c>
      <c r="P163" s="13">
        <f>VENTAS[[#This Row],[Ganancia]]-VENTAS[[#This Row],[Karla]]-VENTAS[[#This Row],[Violeta]]-VENTAS[[#This Row],[Yanelys]]-VENTAS[[#This Row],[Adriana]]-VENTAS[[#This Row],[Daylin]]</f>
        <v>9.0695454545454552</v>
      </c>
      <c r="Q163" s="13"/>
    </row>
    <row r="164" spans="1:17" ht="14" x14ac:dyDescent="0.15">
      <c r="A164" s="38">
        <v>45064</v>
      </c>
      <c r="B164" s="6"/>
      <c r="C164" s="6" t="s">
        <v>1224</v>
      </c>
      <c r="D164" s="6" t="s">
        <v>1723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27.52272727272727</v>
      </c>
      <c r="I164" s="13">
        <f>(VENTAS[[#This Row],[Precio Venta]]-VENTAS[[#This Row],[Costo]])*VENTAS[[#This Row],[Cantidad]]</f>
        <v>7.4772727272727302</v>
      </c>
      <c r="O164" s="13">
        <f>VENTAS[[#This Row],[Ganancia]]*0.1</f>
        <v>0.74772727272727302</v>
      </c>
      <c r="P164" s="13">
        <f>VENTAS[[#This Row],[Ganancia]]-VENTAS[[#This Row],[Karla]]-VENTAS[[#This Row],[Violeta]]-VENTAS[[#This Row],[Yanelys]]-VENTAS[[#This Row],[Adriana]]-VENTAS[[#This Row],[Daylin]]</f>
        <v>6.7295454545454572</v>
      </c>
      <c r="Q164" s="13"/>
    </row>
    <row r="165" spans="1:17" ht="14" x14ac:dyDescent="0.15">
      <c r="A165" s="38">
        <v>45064</v>
      </c>
      <c r="B165" s="6"/>
      <c r="C165" s="6" t="s">
        <v>1224</v>
      </c>
      <c r="D165" s="6" t="s">
        <v>1163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O165" s="13">
        <f>VENTAS[[#This Row],[Ganancia]]*0.1</f>
        <v>0.51886363636363642</v>
      </c>
      <c r="P165" s="13">
        <f>VENTAS[[#This Row],[Ganancia]]-VENTAS[[#This Row],[Karla]]-VENTAS[[#This Row],[Violeta]]-VENTAS[[#This Row],[Yanelys]]-VENTAS[[#This Row],[Adriana]]-VENTAS[[#This Row],[Daylin]]</f>
        <v>4.6697727272727283</v>
      </c>
      <c r="Q165" s="13"/>
    </row>
    <row r="166" spans="1:17" ht="14" x14ac:dyDescent="0.15">
      <c r="A166" s="38">
        <v>45064</v>
      </c>
      <c r="B166" s="6"/>
      <c r="C166" s="6" t="s">
        <v>1225</v>
      </c>
      <c r="D166" s="43" t="s">
        <v>1146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O166" s="13">
        <f>VENTAS[[#This Row],[Ganancia]]*0.1</f>
        <v>1.1151363636363638</v>
      </c>
      <c r="P166" s="13">
        <f>VENTAS[[#This Row],[Ganancia]]-VENTAS[[#This Row],[Karla]]-VENTAS[[#This Row],[Violeta]]-VENTAS[[#This Row],[Yanelys]]-VENTAS[[#This Row],[Adriana]]-VENTAS[[#This Row],[Daylin]]</f>
        <v>10.036227272727274</v>
      </c>
      <c r="Q166" s="13"/>
    </row>
    <row r="167" spans="1:17" ht="14" x14ac:dyDescent="0.15">
      <c r="A167" s="38">
        <v>45064</v>
      </c>
      <c r="B167" s="6"/>
      <c r="C167" s="6" t="s">
        <v>1225</v>
      </c>
      <c r="D167" s="6" t="s">
        <v>1165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O167" s="13">
        <f>VENTAS[[#This Row],[Ganancia]]*0.1</f>
        <v>0.64722727272727276</v>
      </c>
      <c r="P167" s="13">
        <f>VENTAS[[#This Row],[Ganancia]]-VENTAS[[#This Row],[Karla]]-VENTAS[[#This Row],[Violeta]]-VENTAS[[#This Row],[Yanelys]]-VENTAS[[#This Row],[Adriana]]-VENTAS[[#This Row],[Daylin]]</f>
        <v>5.8250454545454549</v>
      </c>
      <c r="Q167" s="13"/>
    </row>
    <row r="168" spans="1:17" ht="14" x14ac:dyDescent="0.15">
      <c r="A168" s="38">
        <v>45064</v>
      </c>
      <c r="B168" s="6"/>
      <c r="C168" s="6" t="s">
        <v>930</v>
      </c>
      <c r="D168" s="6" t="s">
        <v>1361</v>
      </c>
      <c r="E168" s="4" t="str">
        <f>IFERROR(VLOOKUP(VENTAS[[#This Row],[Code]],INVENTARIO[],5,FALSE),"-")</f>
        <v xml:space="preserve">Pareo Falda </v>
      </c>
      <c r="F168" s="4">
        <v>4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14.65111111111111</v>
      </c>
      <c r="O168" s="13">
        <f>VENTAS[[#This Row],[Ganancia]]*0.1</f>
        <v>1.465111111111111</v>
      </c>
      <c r="P168" s="13">
        <f>VENTAS[[#This Row],[Ganancia]]-VENTAS[[#This Row],[Karla]]-VENTAS[[#This Row],[Violeta]]-VENTAS[[#This Row],[Yanelys]]-VENTAS[[#This Row],[Adriana]]-VENTAS[[#This Row],[Daylin]]</f>
        <v>13.185999999999998</v>
      </c>
      <c r="Q168" s="13"/>
    </row>
    <row r="169" spans="1:17" ht="14" x14ac:dyDescent="0.15">
      <c r="A169" s="38">
        <v>45064</v>
      </c>
      <c r="B169" s="6"/>
      <c r="C169" s="6" t="s">
        <v>930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O169" s="13">
        <f>VENTAS[[#This Row],[Ganancia]]*0.1</f>
        <v>0.65211111111111109</v>
      </c>
      <c r="P169" s="13">
        <f>VENTAS[[#This Row],[Ganancia]]-VENTAS[[#This Row],[Karla]]-VENTAS[[#This Row],[Violeta]]-VENTAS[[#This Row],[Yanelys]]-VENTAS[[#This Row],[Adriana]]-VENTAS[[#This Row],[Daylin]]</f>
        <v>5.8689999999999998</v>
      </c>
      <c r="Q169" s="13"/>
    </row>
    <row r="170" spans="1:17" ht="14" x14ac:dyDescent="0.15">
      <c r="A170" s="38">
        <v>45064</v>
      </c>
      <c r="B170" s="6"/>
      <c r="C170" s="6" t="s">
        <v>1227</v>
      </c>
      <c r="D170" s="6" t="s">
        <v>1116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O170" s="13">
        <f>VENTAS[[#This Row],[Ganancia]]*0.1</f>
        <v>0.88204545454545458</v>
      </c>
      <c r="P170" s="13">
        <f>VENTAS[[#This Row],[Ganancia]]-VENTAS[[#This Row],[Karla]]-VENTAS[[#This Row],[Violeta]]-VENTAS[[#This Row],[Yanelys]]-VENTAS[[#This Row],[Adriana]]-VENTAS[[#This Row],[Daylin]]</f>
        <v>7.938409090909091</v>
      </c>
      <c r="Q170" s="13"/>
    </row>
    <row r="171" spans="1:17" ht="14" x14ac:dyDescent="0.15">
      <c r="A171" s="38">
        <v>45064</v>
      </c>
      <c r="B171" s="6"/>
      <c r="C171" s="6" t="s">
        <v>1228</v>
      </c>
      <c r="D171" s="6" t="s">
        <v>1704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O171" s="13">
        <f>VENTAS[[#This Row],[Ganancia]]*0.1</f>
        <v>0.66727272727272746</v>
      </c>
      <c r="P171" s="13">
        <f>VENTAS[[#This Row],[Ganancia]]-VENTAS[[#This Row],[Karla]]-VENTAS[[#This Row],[Violeta]]-VENTAS[[#This Row],[Yanelys]]-VENTAS[[#This Row],[Adriana]]-VENTAS[[#This Row],[Daylin]]</f>
        <v>6.0054545454545458</v>
      </c>
      <c r="Q171" s="13"/>
    </row>
    <row r="172" spans="1:17" ht="14" x14ac:dyDescent="0.15">
      <c r="A172" s="38">
        <v>45065</v>
      </c>
      <c r="B172" s="6"/>
      <c r="C172" s="6" t="s">
        <v>1229</v>
      </c>
      <c r="D172" s="6" t="s">
        <v>1153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O172" s="13">
        <f>VENTAS[[#This Row],[Ganancia]]*0.1</f>
        <v>1.0128636363636365</v>
      </c>
      <c r="P172" s="13">
        <f>VENTAS[[#This Row],[Ganancia]]-VENTAS[[#This Row],[Karla]]-VENTAS[[#This Row],[Violeta]]-VENTAS[[#This Row],[Yanelys]]-VENTAS[[#This Row],[Adriana]]-VENTAS[[#This Row],[Daylin]]</f>
        <v>9.1157727272727271</v>
      </c>
      <c r="Q172" s="13"/>
    </row>
    <row r="173" spans="1:17" ht="14" x14ac:dyDescent="0.15">
      <c r="A173" s="38">
        <v>45065</v>
      </c>
      <c r="B173" s="6"/>
      <c r="C173" s="6" t="s">
        <v>1230</v>
      </c>
      <c r="D173" s="6" t="s">
        <v>1495</v>
      </c>
      <c r="E173" s="4" t="str">
        <f>IFERROR(VLOOKUP(VENTAS[[#This Row],[Code]],INVENTARIO[],5,FALSE),"-")</f>
        <v>Bañador bikini floral</v>
      </c>
      <c r="F173" s="4">
        <v>1</v>
      </c>
      <c r="G173" s="13">
        <v>25</v>
      </c>
      <c r="H173" s="13">
        <f>IFERROR(VLOOKUP(VENTAS[[#This Row],[Code]],INVENTARIO[],24,FALSE),"-")</f>
        <v>16.604444444444443</v>
      </c>
      <c r="I173" s="13">
        <f>(VENTAS[[#This Row],[Precio Venta]]-VENTAS[[#This Row],[Costo]])*VENTAS[[#This Row],[Cantidad]]</f>
        <v>8.395555555555557</v>
      </c>
      <c r="O173" s="13">
        <f>VENTAS[[#This Row],[Ganancia]]*0.1</f>
        <v>0.83955555555555572</v>
      </c>
      <c r="P173" s="13">
        <f>VENTAS[[#This Row],[Ganancia]]-VENTAS[[#This Row],[Karla]]-VENTAS[[#This Row],[Violeta]]-VENTAS[[#This Row],[Yanelys]]-VENTAS[[#This Row],[Adriana]]-VENTAS[[#This Row],[Daylin]]</f>
        <v>7.5560000000000009</v>
      </c>
      <c r="Q173" s="13"/>
    </row>
    <row r="174" spans="1:17" ht="14" x14ac:dyDescent="0.15">
      <c r="A174" s="38">
        <v>45065</v>
      </c>
      <c r="B174" s="6"/>
      <c r="C174" s="6" t="s">
        <v>1232</v>
      </c>
      <c r="D174" s="6" t="s">
        <v>205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O174" s="13">
        <f>VENTAS[[#This Row],[Ganancia]]*0.1</f>
        <v>0.21649999999999991</v>
      </c>
      <c r="P174" s="13">
        <f>VENTAS[[#This Row],[Ganancia]]-VENTAS[[#This Row],[Karla]]-VENTAS[[#This Row],[Violeta]]-VENTAS[[#This Row],[Yanelys]]-VENTAS[[#This Row],[Adriana]]-VENTAS[[#This Row],[Daylin]]</f>
        <v>1.9484999999999992</v>
      </c>
      <c r="Q174" s="13"/>
    </row>
    <row r="175" spans="1:17" ht="17" customHeight="1" x14ac:dyDescent="0.15">
      <c r="A175" s="38">
        <v>45065</v>
      </c>
      <c r="B175" s="6"/>
      <c r="C175" s="6" t="s">
        <v>1232</v>
      </c>
      <c r="D175" s="6" t="s">
        <v>216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O175" s="13">
        <f>VENTAS[[#This Row],[Ganancia]]*0.1</f>
        <v>0.77516666666666678</v>
      </c>
      <c r="P175" s="13">
        <f>VENTAS[[#This Row],[Ganancia]]-VENTAS[[#This Row],[Karla]]-VENTAS[[#This Row],[Violeta]]-VENTAS[[#This Row],[Yanelys]]-VENTAS[[#This Row],[Adriana]]-VENTAS[[#This Row],[Daylin]]</f>
        <v>6.9764999999999997</v>
      </c>
      <c r="Q175" s="13"/>
    </row>
    <row r="176" spans="1:17" ht="14" x14ac:dyDescent="0.15">
      <c r="A176" s="38">
        <v>45065</v>
      </c>
      <c r="B176" s="6"/>
      <c r="C176" s="6" t="s">
        <v>1232</v>
      </c>
      <c r="D176" s="6" t="s">
        <v>1538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O176" s="13">
        <f>VENTAS[[#This Row],[Ganancia]]*0.1</f>
        <v>0.38066666666666671</v>
      </c>
      <c r="P176" s="13">
        <f>VENTAS[[#This Row],[Ganancia]]-VENTAS[[#This Row],[Karla]]-VENTAS[[#This Row],[Violeta]]-VENTAS[[#This Row],[Yanelys]]-VENTAS[[#This Row],[Adriana]]-VENTAS[[#This Row],[Daylin]]</f>
        <v>3.4260000000000002</v>
      </c>
      <c r="Q176" s="13"/>
    </row>
    <row r="177" spans="1:17" ht="14" x14ac:dyDescent="0.15">
      <c r="A177" s="38">
        <v>45065</v>
      </c>
      <c r="B177" s="6"/>
      <c r="C177" s="6" t="s">
        <v>1232</v>
      </c>
      <c r="D177" s="6" t="s">
        <v>438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O177" s="13">
        <f>VENTAS[[#This Row],[Ganancia]]*0.1</f>
        <v>0.60555555555555562</v>
      </c>
      <c r="P177" s="13">
        <f>VENTAS[[#This Row],[Ganancia]]-VENTAS[[#This Row],[Karla]]-VENTAS[[#This Row],[Violeta]]-VENTAS[[#This Row],[Yanelys]]-VENTAS[[#This Row],[Adriana]]-VENTAS[[#This Row],[Daylin]]</f>
        <v>5.4499999999999993</v>
      </c>
      <c r="Q177" s="13"/>
    </row>
    <row r="178" spans="1:17" ht="14" x14ac:dyDescent="0.15">
      <c r="A178" s="38"/>
      <c r="B178" s="6" t="s">
        <v>934</v>
      </c>
      <c r="C178" s="6" t="s">
        <v>1194</v>
      </c>
      <c r="D178" s="6" t="s">
        <v>440</v>
      </c>
      <c r="E178" s="4" t="str">
        <f>IFERROR(VLOOKUP(VENTAS[[#This Row],[Code]],INVENTARIO[],5,FALSE),"-")</f>
        <v>-</v>
      </c>
      <c r="F178" s="4">
        <v>1</v>
      </c>
      <c r="G178" s="13">
        <v>18</v>
      </c>
      <c r="H178" s="13" t="str">
        <f>IFERROR(VLOOKUP(VENTAS[[#This Row],[Code]],INVENTARIO[],24,FALSE),"-")</f>
        <v>-</v>
      </c>
      <c r="I178" s="13">
        <v>0</v>
      </c>
      <c r="O178" s="13"/>
      <c r="P178" s="13">
        <v>0</v>
      </c>
      <c r="Q178" s="13"/>
    </row>
    <row r="179" spans="1:17" ht="14" x14ac:dyDescent="0.15">
      <c r="A179" s="38">
        <v>45065</v>
      </c>
      <c r="B179" s="6"/>
      <c r="C179" s="6" t="s">
        <v>1233</v>
      </c>
      <c r="D179" s="6" t="s">
        <v>1723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27.52272727272727</v>
      </c>
      <c r="I179" s="13">
        <f>(VENTAS[[#This Row],[Precio Venta]]-VENTAS[[#This Row],[Costo]])*VENTAS[[#This Row],[Cantidad]]</f>
        <v>7.4772727272727302</v>
      </c>
      <c r="O179" s="13">
        <f>VENTAS[[#This Row],[Ganancia]]*0.1</f>
        <v>0.74772727272727302</v>
      </c>
      <c r="P179" s="13">
        <f>VENTAS[[#This Row],[Ganancia]]-VENTAS[[#This Row],[Karla]]-VENTAS[[#This Row],[Violeta]]-VENTAS[[#This Row],[Yanelys]]-VENTAS[[#This Row],[Adriana]]-VENTAS[[#This Row],[Daylin]]</f>
        <v>6.7295454545454572</v>
      </c>
      <c r="Q179" s="13"/>
    </row>
    <row r="180" spans="1:17" ht="14" x14ac:dyDescent="0.15">
      <c r="A180" s="38">
        <v>45067</v>
      </c>
      <c r="B180" s="6"/>
      <c r="C180" s="6" t="s">
        <v>1258</v>
      </c>
      <c r="D180" s="6" t="s">
        <v>1127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O180" s="13">
        <f>VENTAS[[#This Row],[Ganancia]]*0.1</f>
        <v>0.39227272727272738</v>
      </c>
      <c r="P180" s="13">
        <f>VENTAS[[#This Row],[Ganancia]]-VENTAS[[#This Row],[Karla]]-VENTAS[[#This Row],[Violeta]]-VENTAS[[#This Row],[Yanelys]]-VENTAS[[#This Row],[Adriana]]-VENTAS[[#This Row],[Daylin]]</f>
        <v>3.5304545454545462</v>
      </c>
      <c r="Q180" s="13"/>
    </row>
    <row r="181" spans="1:17" ht="14" x14ac:dyDescent="0.15">
      <c r="A181" s="38">
        <v>45067</v>
      </c>
      <c r="B181" s="6"/>
      <c r="C181" s="6" t="s">
        <v>1258</v>
      </c>
      <c r="D181" s="6" t="s">
        <v>1726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25.818181818181817</v>
      </c>
      <c r="I181" s="13">
        <f>(VENTAS[[#This Row],[Precio Venta]]-VENTAS[[#This Row],[Costo]])*VENTAS[[#This Row],[Cantidad]]</f>
        <v>9.1818181818181834</v>
      </c>
      <c r="O181" s="13">
        <f>VENTAS[[#This Row],[Ganancia]]*0.1</f>
        <v>0.91818181818181843</v>
      </c>
      <c r="P181" s="13">
        <f>VENTAS[[#This Row],[Ganancia]]-VENTAS[[#This Row],[Karla]]-VENTAS[[#This Row],[Violeta]]-VENTAS[[#This Row],[Yanelys]]-VENTAS[[#This Row],[Adriana]]-VENTAS[[#This Row],[Daylin]]</f>
        <v>8.2636363636363654</v>
      </c>
      <c r="Q181" s="13"/>
    </row>
    <row r="182" spans="1:17" ht="14" x14ac:dyDescent="0.15">
      <c r="A182" s="38">
        <v>45067</v>
      </c>
      <c r="B182" s="6"/>
      <c r="C182" s="6" t="s">
        <v>1258</v>
      </c>
      <c r="D182" s="6" t="s">
        <v>472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O182" s="13">
        <f>VENTAS[[#This Row],[Ganancia]]*0.1</f>
        <v>0.67222222222222217</v>
      </c>
      <c r="P182" s="13">
        <f>VENTAS[[#This Row],[Ganancia]]-VENTAS[[#This Row],[Karla]]-VENTAS[[#This Row],[Violeta]]-VENTAS[[#This Row],[Yanelys]]-VENTAS[[#This Row],[Adriana]]-VENTAS[[#This Row],[Daylin]]</f>
        <v>6.0499999999999989</v>
      </c>
      <c r="Q182" s="13"/>
    </row>
    <row r="183" spans="1:17" ht="14" x14ac:dyDescent="0.15">
      <c r="A183" s="38">
        <v>45067</v>
      </c>
      <c r="B183" s="6"/>
      <c r="C183" s="6" t="s">
        <v>1259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O183" s="13">
        <f>VENTAS[[#This Row],[Ganancia]]*0.1</f>
        <v>1.1928888888888889</v>
      </c>
      <c r="P183" s="13">
        <f>VENTAS[[#This Row],[Ganancia]]-VENTAS[[#This Row],[Karla]]-VENTAS[[#This Row],[Violeta]]-VENTAS[[#This Row],[Yanelys]]-VENTAS[[#This Row],[Adriana]]-VENTAS[[#This Row],[Daylin]]</f>
        <v>10.735999999999999</v>
      </c>
      <c r="Q183" s="13"/>
    </row>
    <row r="184" spans="1:17" ht="14" x14ac:dyDescent="0.15">
      <c r="A184" s="38">
        <v>45067</v>
      </c>
      <c r="B184" s="6"/>
      <c r="C184" s="6" t="s">
        <v>1259</v>
      </c>
      <c r="D184" s="6" t="s">
        <v>1182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6.7590909090909079</v>
      </c>
      <c r="I184" s="13">
        <f>(VENTAS[[#This Row],[Precio Venta]]-VENTAS[[#This Row],[Costo]])*VENTAS[[#This Row],[Cantidad]]</f>
        <v>5.2409090909090921</v>
      </c>
      <c r="O184" s="13">
        <f>VENTAS[[#This Row],[Ganancia]]*0.1</f>
        <v>0.52409090909090927</v>
      </c>
      <c r="P184" s="13">
        <f>VENTAS[[#This Row],[Ganancia]]-VENTAS[[#This Row],[Karla]]-VENTAS[[#This Row],[Violeta]]-VENTAS[[#This Row],[Yanelys]]-VENTAS[[#This Row],[Adriana]]-VENTAS[[#This Row],[Daylin]]</f>
        <v>4.7168181818181827</v>
      </c>
      <c r="Q184" s="13"/>
    </row>
    <row r="185" spans="1:17" ht="14" x14ac:dyDescent="0.15">
      <c r="A185" s="38">
        <v>45067</v>
      </c>
      <c r="B185" s="6"/>
      <c r="C185" s="6" t="s">
        <v>1259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O185" s="13">
        <f>VENTAS[[#This Row],[Ganancia]]*0.1</f>
        <v>0.37777777777777788</v>
      </c>
      <c r="P185" s="13">
        <f>VENTAS[[#This Row],[Ganancia]]-VENTAS[[#This Row],[Karla]]-VENTAS[[#This Row],[Violeta]]-VENTAS[[#This Row],[Yanelys]]-VENTAS[[#This Row],[Adriana]]-VENTAS[[#This Row],[Daylin]]</f>
        <v>3.4000000000000008</v>
      </c>
      <c r="Q185" s="13"/>
    </row>
    <row r="186" spans="1:17" ht="14" x14ac:dyDescent="0.15">
      <c r="A186" s="38">
        <v>45067</v>
      </c>
      <c r="B186" s="6"/>
      <c r="C186" s="6" t="s">
        <v>1260</v>
      </c>
      <c r="D186" s="6" t="s">
        <v>1680</v>
      </c>
      <c r="E186" s="4" t="str">
        <f>IFERROR(VLOOKUP(VENTAS[[#This Row],[Code]],INVENTARIO[],5,FALSE),"-")</f>
        <v>Vestido Tropical</v>
      </c>
      <c r="F186" s="4">
        <v>1</v>
      </c>
      <c r="G186" s="13">
        <v>30</v>
      </c>
      <c r="H186" s="13">
        <f>IFERROR(VLOOKUP(VENTAS[[#This Row],[Code]],INVENTARIO[],24,FALSE),"-")</f>
        <v>19.018636363636364</v>
      </c>
      <c r="I186" s="13">
        <f>(VENTAS[[#This Row],[Precio Venta]]-VENTAS[[#This Row],[Costo]])*VENTAS[[#This Row],[Cantidad]]</f>
        <v>10.981363636363636</v>
      </c>
      <c r="O186" s="13">
        <f>VENTAS[[#This Row],[Ganancia]]*0.1</f>
        <v>1.0981363636363637</v>
      </c>
      <c r="P186" s="13">
        <f>VENTAS[[#This Row],[Ganancia]]-VENTAS[[#This Row],[Karla]]-VENTAS[[#This Row],[Violeta]]-VENTAS[[#This Row],[Yanelys]]-VENTAS[[#This Row],[Adriana]]-VENTAS[[#This Row],[Daylin]]</f>
        <v>9.8832272727272716</v>
      </c>
      <c r="Q186" s="13"/>
    </row>
    <row r="187" spans="1:17" ht="14" x14ac:dyDescent="0.15">
      <c r="A187" s="38">
        <v>45067</v>
      </c>
      <c r="B187" s="6"/>
      <c r="C187" s="6" t="s">
        <v>1260</v>
      </c>
      <c r="D187" s="6" t="s">
        <v>1374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O187" s="13">
        <f>VENTAS[[#This Row],[Ganancia]]*0.1</f>
        <v>0.50444444444444447</v>
      </c>
      <c r="P187" s="13">
        <f>VENTAS[[#This Row],[Ganancia]]-VENTAS[[#This Row],[Karla]]-VENTAS[[#This Row],[Violeta]]-VENTAS[[#This Row],[Yanelys]]-VENTAS[[#This Row],[Adriana]]-VENTAS[[#This Row],[Daylin]]</f>
        <v>4.54</v>
      </c>
      <c r="Q187" s="13"/>
    </row>
    <row r="188" spans="1:17" ht="14" x14ac:dyDescent="0.15">
      <c r="A188" s="38">
        <v>45068</v>
      </c>
      <c r="B188" s="6"/>
      <c r="C188" s="6" t="s">
        <v>1263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O188" s="13">
        <f>VENTAS[[#This Row],[Ganancia]]*0.1</f>
        <v>0.76777777777777778</v>
      </c>
      <c r="P188" s="13">
        <f>VENTAS[[#This Row],[Ganancia]]-VENTAS[[#This Row],[Karla]]-VENTAS[[#This Row],[Violeta]]-VENTAS[[#This Row],[Yanelys]]-VENTAS[[#This Row],[Adriana]]-VENTAS[[#This Row],[Daylin]]</f>
        <v>6.9099999999999993</v>
      </c>
      <c r="Q188" s="13"/>
    </row>
    <row r="189" spans="1:17" ht="14" x14ac:dyDescent="0.15">
      <c r="A189" s="38">
        <v>45068</v>
      </c>
      <c r="B189" s="6"/>
      <c r="C189" s="6" t="s">
        <v>1263</v>
      </c>
      <c r="D189" s="6" t="s">
        <v>130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O189" s="13">
        <f>VENTAS[[#This Row],[Ganancia]]*0.1</f>
        <v>0.82044444444444453</v>
      </c>
      <c r="P189" s="13">
        <f>VENTAS[[#This Row],[Ganancia]]-VENTAS[[#This Row],[Karla]]-VENTAS[[#This Row],[Violeta]]-VENTAS[[#This Row],[Yanelys]]-VENTAS[[#This Row],[Adriana]]-VENTAS[[#This Row],[Daylin]]</f>
        <v>7.3840000000000003</v>
      </c>
      <c r="Q189" s="13"/>
    </row>
    <row r="190" spans="1:17" ht="14" x14ac:dyDescent="0.15">
      <c r="A190" s="38">
        <v>45068</v>
      </c>
      <c r="B190" s="6"/>
      <c r="C190" s="6" t="s">
        <v>931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O190" s="13">
        <f>VENTAS[[#This Row],[Ganancia]]*0.1</f>
        <v>1.0293333333333334</v>
      </c>
      <c r="P190" s="13">
        <f>VENTAS[[#This Row],[Ganancia]]-VENTAS[[#This Row],[Karla]]-VENTAS[[#This Row],[Violeta]]-VENTAS[[#This Row],[Yanelys]]-VENTAS[[#This Row],[Adriana]]-VENTAS[[#This Row],[Daylin]]</f>
        <v>9.2639999999999993</v>
      </c>
      <c r="Q190" s="13"/>
    </row>
    <row r="191" spans="1:17" ht="14" x14ac:dyDescent="0.15">
      <c r="A191" s="38">
        <v>45059</v>
      </c>
      <c r="B191" s="6"/>
      <c r="C191" s="6" t="s">
        <v>1268</v>
      </c>
      <c r="D191" s="6" t="s">
        <v>1562</v>
      </c>
      <c r="E191" s="4" t="str">
        <f>IFERROR(VLOOKUP(VENTAS[[#This Row],[Code]],INVENTARIO[],5,FALSE),"-")</f>
        <v>Vestido con estampado floral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O191" s="13">
        <f>VENTAS[[#This Row],[Ganancia]]*0.1</f>
        <v>0.42777777777777787</v>
      </c>
      <c r="P191" s="13">
        <f>VENTAS[[#This Row],[Ganancia]]-VENTAS[[#This Row],[Karla]]-VENTAS[[#This Row],[Violeta]]-VENTAS[[#This Row],[Yanelys]]-VENTAS[[#This Row],[Adriana]]-VENTAS[[#This Row],[Daylin]]</f>
        <v>3.8500000000000005</v>
      </c>
      <c r="Q191" s="13"/>
    </row>
    <row r="192" spans="1:17" ht="14" x14ac:dyDescent="0.15">
      <c r="A192" s="38">
        <v>45059</v>
      </c>
      <c r="B192" s="6"/>
      <c r="C192" s="6" t="s">
        <v>1268</v>
      </c>
      <c r="D192" s="6" t="s">
        <v>1559</v>
      </c>
      <c r="E192" s="4" t="str">
        <f>IFERROR(VLOOKUP(VENTAS[[#This Row],[Code]],INVENTARIO[],5,FALSE),"-")</f>
        <v>Vestido floral escote corazón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O192" s="13">
        <f>VENTAS[[#This Row],[Ganancia]]*0.1</f>
        <v>0.42777777777777787</v>
      </c>
      <c r="P192" s="13">
        <f>VENTAS[[#This Row],[Ganancia]]-VENTAS[[#This Row],[Karla]]-VENTAS[[#This Row],[Violeta]]-VENTAS[[#This Row],[Yanelys]]-VENTAS[[#This Row],[Adriana]]-VENTAS[[#This Row],[Daylin]]</f>
        <v>3.8500000000000005</v>
      </c>
      <c r="Q192" s="13"/>
    </row>
    <row r="193" spans="1:17" ht="14" customHeight="1" x14ac:dyDescent="0.15">
      <c r="A193" s="38"/>
      <c r="B193" s="6"/>
      <c r="C193" s="6" t="s">
        <v>1293</v>
      </c>
      <c r="D193" s="6" t="s">
        <v>1125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O193" s="13">
        <f>VENTAS[[#This Row],[Ganancia]]*0.1</f>
        <v>0.99545454545454559</v>
      </c>
      <c r="P193" s="13">
        <f>VENTAS[[#This Row],[Ganancia]]-VENTAS[[#This Row],[Karla]]-VENTAS[[#This Row],[Violeta]]-VENTAS[[#This Row],[Yanelys]]-VENTAS[[#This Row],[Adriana]]-VENTAS[[#This Row],[Daylin]]</f>
        <v>8.959090909090909</v>
      </c>
      <c r="Q193" s="13"/>
    </row>
    <row r="194" spans="1:17" ht="14" x14ac:dyDescent="0.15">
      <c r="A194" s="38"/>
      <c r="B194" s="6" t="s">
        <v>1295</v>
      </c>
      <c r="C194" s="125" t="s">
        <v>47</v>
      </c>
      <c r="D194" s="6" t="s">
        <v>1131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O194" s="13">
        <f>VENTAS[[#This Row],[Ganancia]]*0.1</f>
        <v>0.33904545454545459</v>
      </c>
      <c r="P194" s="13">
        <f>VENTAS[[#This Row],[Ganancia]]-VENTAS[[#This Row],[Karla]]-VENTAS[[#This Row],[Violeta]]-VENTAS[[#This Row],[Yanelys]]-VENTAS[[#This Row],[Adriana]]-VENTAS[[#This Row],[Daylin]]</f>
        <v>3.051409090909091</v>
      </c>
      <c r="Q194" s="13"/>
    </row>
    <row r="195" spans="1:17" ht="14" x14ac:dyDescent="0.15">
      <c r="A195" s="38">
        <v>45059</v>
      </c>
      <c r="B195" s="6"/>
      <c r="C195" s="6"/>
      <c r="D195" s="6" t="s">
        <v>1724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27.52272727272727</v>
      </c>
      <c r="I195" s="13">
        <f>(VENTAS[[#This Row],[Precio Venta]]-VENTAS[[#This Row],[Costo]])*VENTAS[[#This Row],[Cantidad]]</f>
        <v>7.4772727272727302</v>
      </c>
      <c r="O195" s="13">
        <f>VENTAS[[#This Row],[Ganancia]]*0.1</f>
        <v>0.74772727272727302</v>
      </c>
      <c r="P195" s="13">
        <f>VENTAS[[#This Row],[Ganancia]]-VENTAS[[#This Row],[Karla]]-VENTAS[[#This Row],[Violeta]]-VENTAS[[#This Row],[Yanelys]]-VENTAS[[#This Row],[Adriana]]-VENTAS[[#This Row],[Daylin]]</f>
        <v>6.7295454545454572</v>
      </c>
      <c r="Q195" s="13"/>
    </row>
    <row r="196" spans="1:17" ht="14" x14ac:dyDescent="0.15">
      <c r="A196" s="38">
        <v>45070</v>
      </c>
      <c r="B196" s="6"/>
      <c r="C196" s="6"/>
      <c r="D196" s="6" t="s">
        <v>1495</v>
      </c>
      <c r="E196" s="4" t="str">
        <f>IFERROR(VLOOKUP(VENTAS[[#This Row],[Code]],INVENTARIO[],5,FALSE),"-")</f>
        <v>Bañador bikini floral</v>
      </c>
      <c r="F196" s="4">
        <v>1</v>
      </c>
      <c r="G196" s="13">
        <v>25</v>
      </c>
      <c r="H196" s="13">
        <f>IFERROR(VLOOKUP(VENTAS[[#This Row],[Code]],INVENTARIO[],24,FALSE),"-")</f>
        <v>16.604444444444443</v>
      </c>
      <c r="I196" s="13">
        <f>(VENTAS[[#This Row],[Precio Venta]]-VENTAS[[#This Row],[Costo]])*VENTAS[[#This Row],[Cantidad]]</f>
        <v>8.395555555555557</v>
      </c>
      <c r="O196" s="13">
        <f>VENTAS[[#This Row],[Ganancia]]*0.1</f>
        <v>0.83955555555555572</v>
      </c>
      <c r="P196" s="13">
        <f>VENTAS[[#This Row],[Ganancia]]-VENTAS[[#This Row],[Karla]]-VENTAS[[#This Row],[Violeta]]-VENTAS[[#This Row],[Yanelys]]-VENTAS[[#This Row],[Adriana]]-VENTAS[[#This Row],[Daylin]]</f>
        <v>7.5560000000000009</v>
      </c>
      <c r="Q196" s="13"/>
    </row>
    <row r="197" spans="1:17" ht="14" x14ac:dyDescent="0.15">
      <c r="A197" s="38">
        <v>45070</v>
      </c>
      <c r="B197" s="6"/>
      <c r="C197" s="6"/>
      <c r="D197" s="6" t="s">
        <v>253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O197" s="13">
        <f>VENTAS[[#This Row],[Ganancia]]*0.1</f>
        <v>1.2092222222222224</v>
      </c>
      <c r="P197" s="13">
        <f>VENTAS[[#This Row],[Ganancia]]-VENTAS[[#This Row],[Karla]]-VENTAS[[#This Row],[Violeta]]-VENTAS[[#This Row],[Yanelys]]-VENTAS[[#This Row],[Adriana]]-VENTAS[[#This Row],[Daylin]]</f>
        <v>10.882999999999999</v>
      </c>
      <c r="Q197" s="13"/>
    </row>
    <row r="198" spans="1:17" ht="14" x14ac:dyDescent="0.15">
      <c r="A198" s="38">
        <v>45071</v>
      </c>
      <c r="B198" s="6"/>
      <c r="C198" s="6" t="s">
        <v>1313</v>
      </c>
      <c r="D198" s="6" t="s">
        <v>1311</v>
      </c>
      <c r="E198" s="4" t="str">
        <f>IFERROR(VLOOKUP(VENTAS[[#This Row],[Code]],INVENTARIO[],5,FALSE),"-")</f>
        <v>Pantalones ajustados con cadena</v>
      </c>
      <c r="F198" s="4">
        <v>2</v>
      </c>
      <c r="G198" s="13">
        <v>18</v>
      </c>
      <c r="H198" s="13">
        <f>IFERROR(VLOOKUP(VENTAS[[#This Row],[Code]],INVENTARIO[],24,FALSE),"-")</f>
        <v>13.643382352941176</v>
      </c>
      <c r="I198" s="13">
        <f>(VENTAS[[#This Row],[Precio Venta]]-VENTAS[[#This Row],[Costo]])*VENTAS[[#This Row],[Cantidad]]</f>
        <v>8.7132352941176485</v>
      </c>
      <c r="O198" s="13">
        <f>VENTAS[[#This Row],[Ganancia]]*0.1</f>
        <v>0.87132352941176494</v>
      </c>
      <c r="P198" s="13">
        <f>VENTAS[[#This Row],[Ganancia]]-VENTAS[[#This Row],[Karla]]-VENTAS[[#This Row],[Violeta]]-VENTAS[[#This Row],[Yanelys]]-VENTAS[[#This Row],[Adriana]]-VENTAS[[#This Row],[Daylin]]</f>
        <v>7.841911764705884</v>
      </c>
      <c r="Q198" s="13"/>
    </row>
    <row r="199" spans="1:17" ht="14" x14ac:dyDescent="0.15">
      <c r="A199" s="38">
        <v>45071</v>
      </c>
      <c r="B199" s="6"/>
      <c r="C199" s="6" t="s">
        <v>1313</v>
      </c>
      <c r="D199" s="6" t="s">
        <v>1312</v>
      </c>
      <c r="E199" s="4" t="str">
        <f>IFERROR(VLOOKUP(VENTAS[[#This Row],[Code]],INVENTARIO[],5,FALSE),"-")</f>
        <v>Pantalones ajustados con cadena</v>
      </c>
      <c r="F199" s="4">
        <v>2</v>
      </c>
      <c r="G199" s="13">
        <v>18</v>
      </c>
      <c r="H199" s="13">
        <f>IFERROR(VLOOKUP(VENTAS[[#This Row],[Code]],INVENTARIO[],24,FALSE),"-")</f>
        <v>13.643382352941176</v>
      </c>
      <c r="I199" s="13">
        <f>(VENTAS[[#This Row],[Precio Venta]]-VENTAS[[#This Row],[Costo]])*VENTAS[[#This Row],[Cantidad]]</f>
        <v>8.7132352941176485</v>
      </c>
      <c r="O199" s="13">
        <f>VENTAS[[#This Row],[Ganancia]]*0.1</f>
        <v>0.87132352941176494</v>
      </c>
      <c r="P199" s="13">
        <f>VENTAS[[#This Row],[Ganancia]]-VENTAS[[#This Row],[Karla]]-VENTAS[[#This Row],[Violeta]]-VENTAS[[#This Row],[Yanelys]]-VENTAS[[#This Row],[Adriana]]-VENTAS[[#This Row],[Daylin]]</f>
        <v>7.841911764705884</v>
      </c>
      <c r="Q199" s="13"/>
    </row>
    <row r="200" spans="1:17" ht="14" x14ac:dyDescent="0.15">
      <c r="A200" s="38">
        <v>45071</v>
      </c>
      <c r="B200" s="6"/>
      <c r="C200" s="6" t="s">
        <v>1313</v>
      </c>
      <c r="D200" s="6" t="s">
        <v>1314</v>
      </c>
      <c r="E200" s="4" t="str">
        <f>IFERROR(VLOOKUP(VENTAS[[#This Row],[Code]],INVENTARIO[],5,FALSE),"-")</f>
        <v>Blusa camisa colores</v>
      </c>
      <c r="F200" s="4">
        <v>2</v>
      </c>
      <c r="G200" s="13">
        <v>16</v>
      </c>
      <c r="H200" s="13">
        <f>IFERROR(VLOOKUP(VENTAS[[#This Row],[Code]],INVENTARIO[],24,FALSE),"-")</f>
        <v>12.508823529411764</v>
      </c>
      <c r="I200" s="13">
        <f>(VENTAS[[#This Row],[Precio Venta]]-VENTAS[[#This Row],[Costo]])*VENTAS[[#This Row],[Cantidad]]</f>
        <v>6.9823529411764724</v>
      </c>
      <c r="O200" s="13">
        <f>VENTAS[[#This Row],[Ganancia]]*0.1</f>
        <v>0.69823529411764729</v>
      </c>
      <c r="P200" s="13">
        <f>VENTAS[[#This Row],[Ganancia]]-VENTAS[[#This Row],[Karla]]-VENTAS[[#This Row],[Violeta]]-VENTAS[[#This Row],[Yanelys]]-VENTAS[[#This Row],[Adriana]]-VENTAS[[#This Row],[Daylin]]</f>
        <v>6.2841176470588254</v>
      </c>
      <c r="Q200" s="13"/>
    </row>
    <row r="201" spans="1:17" ht="14" x14ac:dyDescent="0.15">
      <c r="A201" s="38">
        <v>45071</v>
      </c>
      <c r="B201" s="6"/>
      <c r="C201" s="6" t="s">
        <v>1313</v>
      </c>
      <c r="D201" s="6" t="s">
        <v>1315</v>
      </c>
      <c r="E201" s="4" t="str">
        <f>IFERROR(VLOOKUP(VENTAS[[#This Row],[Code]],INVENTARIO[],5,FALSE),"-")</f>
        <v>Blusa camisa colores</v>
      </c>
      <c r="F201" s="4">
        <v>2</v>
      </c>
      <c r="G201" s="13">
        <v>16</v>
      </c>
      <c r="H201" s="13">
        <f>IFERROR(VLOOKUP(VENTAS[[#This Row],[Code]],INVENTARIO[],24,FALSE),"-")</f>
        <v>12.508823529411764</v>
      </c>
      <c r="I201" s="13">
        <f>(VENTAS[[#This Row],[Precio Venta]]-VENTAS[[#This Row],[Costo]])*VENTAS[[#This Row],[Cantidad]]</f>
        <v>6.9823529411764724</v>
      </c>
      <c r="O201" s="13">
        <f>VENTAS[[#This Row],[Ganancia]]*0.1</f>
        <v>0.69823529411764729</v>
      </c>
      <c r="P201" s="13">
        <f>VENTAS[[#This Row],[Ganancia]]-VENTAS[[#This Row],[Karla]]-VENTAS[[#This Row],[Violeta]]-VENTAS[[#This Row],[Yanelys]]-VENTAS[[#This Row],[Adriana]]-VENTAS[[#This Row],[Daylin]]</f>
        <v>6.2841176470588254</v>
      </c>
      <c r="Q201" s="13"/>
    </row>
    <row r="202" spans="1:17" ht="14" x14ac:dyDescent="0.15">
      <c r="A202" s="38">
        <v>45071</v>
      </c>
      <c r="B202" s="6"/>
      <c r="C202" s="6" t="s">
        <v>1293</v>
      </c>
      <c r="D202" s="6" t="s">
        <v>1316</v>
      </c>
      <c r="E202" s="4" t="str">
        <f>IFERROR(VLOOKUP(VENTAS[[#This Row],[Code]],INVENTARIO[],5,FALSE),"-")</f>
        <v>Trusa Leopardo</v>
      </c>
      <c r="F202" s="4">
        <v>1</v>
      </c>
      <c r="G202" s="13">
        <v>25</v>
      </c>
      <c r="H202" s="13">
        <f>IFERROR(VLOOKUP(VENTAS[[#This Row],[Code]],INVENTARIO[],24,FALSE),"-")</f>
        <v>20.138235294117646</v>
      </c>
      <c r="I202" s="13">
        <f>(VENTAS[[#This Row],[Precio Venta]]-VENTAS[[#This Row],[Costo]])*VENTAS[[#This Row],[Cantidad]]</f>
        <v>4.8617647058823543</v>
      </c>
      <c r="O202" s="13">
        <f>VENTAS[[#This Row],[Ganancia]]*0.1</f>
        <v>0.48617647058823543</v>
      </c>
      <c r="P202" s="13">
        <f>VENTAS[[#This Row],[Ganancia]]-VENTAS[[#This Row],[Karla]]-VENTAS[[#This Row],[Violeta]]-VENTAS[[#This Row],[Yanelys]]-VENTAS[[#This Row],[Adriana]]-VENTAS[[#This Row],[Daylin]]</f>
        <v>4.3755882352941189</v>
      </c>
      <c r="Q202" s="13"/>
    </row>
    <row r="203" spans="1:17" ht="14" x14ac:dyDescent="0.15">
      <c r="A203" s="38">
        <v>45071</v>
      </c>
      <c r="B203" s="6"/>
      <c r="C203" s="6" t="s">
        <v>1317</v>
      </c>
      <c r="D203" s="6" t="s">
        <v>1322</v>
      </c>
      <c r="E203" s="4" t="str">
        <f>IFERROR(VLOOKUP(VENTAS[[#This Row],[Code]],INVENTARIO[],5,FALSE),"-")</f>
        <v>Vestido floreado a un hombro</v>
      </c>
      <c r="F203" s="4">
        <v>1</v>
      </c>
      <c r="G203" s="13">
        <v>35</v>
      </c>
      <c r="H203" s="13">
        <f>IFERROR(VLOOKUP(VENTAS[[#This Row],[Code]],INVENTARIO[],24,FALSE),"-")</f>
        <v>22.388970588235296</v>
      </c>
      <c r="I203" s="13">
        <f>(VENTAS[[#This Row],[Precio Venta]]-VENTAS[[#This Row],[Costo]])*VENTAS[[#This Row],[Cantidad]]</f>
        <v>12.611029411764704</v>
      </c>
      <c r="O203" s="13">
        <f>VENTAS[[#This Row],[Ganancia]]*0.1</f>
        <v>1.2611029411764705</v>
      </c>
      <c r="P203" s="13">
        <f>VENTAS[[#This Row],[Ganancia]]-VENTAS[[#This Row],[Karla]]-VENTAS[[#This Row],[Violeta]]-VENTAS[[#This Row],[Yanelys]]-VENTAS[[#This Row],[Adriana]]-VENTAS[[#This Row],[Daylin]]</f>
        <v>11.349926470588233</v>
      </c>
      <c r="Q203" s="13"/>
    </row>
    <row r="204" spans="1:17" ht="14" x14ac:dyDescent="0.15">
      <c r="A204" s="38">
        <v>45071</v>
      </c>
      <c r="B204" s="6"/>
      <c r="C204" s="6" t="s">
        <v>1321</v>
      </c>
      <c r="D204" s="6" t="s">
        <v>1318</v>
      </c>
      <c r="E204" s="4" t="str">
        <f>IFERROR(VLOOKUP(VENTAS[[#This Row],[Code]],INVENTARIO[],5,FALSE),"-")</f>
        <v>Malla paredo set 2 piezas</v>
      </c>
      <c r="F204" s="4">
        <v>1</v>
      </c>
      <c r="G204" s="13">
        <v>22</v>
      </c>
      <c r="H204" s="13">
        <f>IFERROR(VLOOKUP(VENTAS[[#This Row],[Code]],INVENTARIO[],24,FALSE),"-")</f>
        <v>13.682352941176472</v>
      </c>
      <c r="I204" s="13">
        <f>(VENTAS[[#This Row],[Precio Venta]]-VENTAS[[#This Row],[Costo]])*VENTAS[[#This Row],[Cantidad]]</f>
        <v>8.3176470588235283</v>
      </c>
      <c r="O204" s="13">
        <f>VENTAS[[#This Row],[Ganancia]]*0.1</f>
        <v>0.83176470588235285</v>
      </c>
      <c r="P204" s="13">
        <f>VENTAS[[#This Row],[Ganancia]]-VENTAS[[#This Row],[Karla]]-VENTAS[[#This Row],[Violeta]]-VENTAS[[#This Row],[Yanelys]]-VENTAS[[#This Row],[Adriana]]-VENTAS[[#This Row],[Daylin]]</f>
        <v>7.4858823529411751</v>
      </c>
      <c r="Q204" s="13"/>
    </row>
    <row r="205" spans="1:17" ht="14" x14ac:dyDescent="0.15">
      <c r="A205" s="38">
        <v>45071</v>
      </c>
      <c r="B205" s="6"/>
      <c r="C205" s="6" t="s">
        <v>1320</v>
      </c>
      <c r="D205" s="6" t="s">
        <v>1319</v>
      </c>
      <c r="E205" s="4" t="str">
        <f>IFERROR(VLOOKUP(VENTAS[[#This Row],[Code]],INVENTARIO[],5,FALSE),"-")</f>
        <v>Traje de baño niña</v>
      </c>
      <c r="F205" s="4">
        <v>1</v>
      </c>
      <c r="G205" s="13">
        <v>25</v>
      </c>
      <c r="H205" s="13">
        <f>IFERROR(VLOOKUP(VENTAS[[#This Row],[Code]],INVENTARIO[],24,FALSE),"-")</f>
        <v>22.050735294117651</v>
      </c>
      <c r="I205" s="13">
        <f>(VENTAS[[#This Row],[Precio Venta]]-VENTAS[[#This Row],[Costo]])*VENTAS[[#This Row],[Cantidad]]</f>
        <v>2.9492647058823493</v>
      </c>
      <c r="O205" s="13">
        <f>VENTAS[[#This Row],[Ganancia]]*0.1</f>
        <v>0.29492647058823496</v>
      </c>
      <c r="P205" s="13">
        <f>VENTAS[[#This Row],[Ganancia]]-VENTAS[[#This Row],[Karla]]-VENTAS[[#This Row],[Violeta]]-VENTAS[[#This Row],[Yanelys]]-VENTAS[[#This Row],[Adriana]]-VENTAS[[#This Row],[Daylin]]</f>
        <v>2.6543382352941145</v>
      </c>
      <c r="Q205" s="13"/>
    </row>
    <row r="206" spans="1:17" ht="14" x14ac:dyDescent="0.15">
      <c r="A206" s="38">
        <v>45071</v>
      </c>
      <c r="B206" s="6"/>
      <c r="C206" s="6" t="s">
        <v>1321</v>
      </c>
      <c r="D206" s="6" t="s">
        <v>32</v>
      </c>
      <c r="E206" s="4" t="str">
        <f>IFERROR(VLOOKUP(VENTAS[[#This Row],[Code]],INVENTARIO[],5,FALSE),"-")</f>
        <v>Conjunto de cuello profundo con girante delantero con falda</v>
      </c>
      <c r="F206" s="4">
        <v>1</v>
      </c>
      <c r="G206" s="13">
        <v>25</v>
      </c>
      <c r="H206" s="13">
        <f>IFERROR(VLOOKUP(VENTAS[[#This Row],[Code]],INVENTARIO[],24,FALSE),"-")</f>
        <v>13.073333333333334</v>
      </c>
      <c r="I206" s="13">
        <f>(VENTAS[[#This Row],[Precio Venta]]-VENTAS[[#This Row],[Costo]])*VENTAS[[#This Row],[Cantidad]]</f>
        <v>11.926666666666666</v>
      </c>
      <c r="O206" s="13">
        <f>VENTAS[[#This Row],[Ganancia]]*0.1</f>
        <v>1.1926666666666665</v>
      </c>
      <c r="P206" s="13">
        <f>VENTAS[[#This Row],[Ganancia]]-VENTAS[[#This Row],[Karla]]-VENTAS[[#This Row],[Violeta]]-VENTAS[[#This Row],[Yanelys]]-VENTAS[[#This Row],[Adriana]]-VENTAS[[#This Row],[Daylin]]</f>
        <v>10.734</v>
      </c>
      <c r="Q206" s="13"/>
    </row>
    <row r="207" spans="1:17" ht="14" x14ac:dyDescent="0.15">
      <c r="A207" s="38">
        <v>45071</v>
      </c>
      <c r="B207" s="6"/>
      <c r="C207" s="6" t="s">
        <v>1321</v>
      </c>
      <c r="D207" s="6" t="s">
        <v>359</v>
      </c>
      <c r="E207" s="4" t="str">
        <f>IFERROR(VLOOKUP(VENTAS[[#This Row],[Code]],INVENTARIO[],5,FALSE),"-")</f>
        <v>Bikini Elegante con Herrajes</v>
      </c>
      <c r="F207" s="4">
        <v>1</v>
      </c>
      <c r="G207" s="13">
        <v>18</v>
      </c>
      <c r="H207" s="13">
        <f>IFERROR(VLOOKUP(VENTAS[[#This Row],[Code]],INVENTARIO[],24,FALSE),"-")</f>
        <v>12.308333333333334</v>
      </c>
      <c r="I207" s="13">
        <f>(VENTAS[[#This Row],[Precio Venta]]-VENTAS[[#This Row],[Costo]])*VENTAS[[#This Row],[Cantidad]]</f>
        <v>5.6916666666666664</v>
      </c>
      <c r="O207" s="13">
        <f>VENTAS[[#This Row],[Ganancia]]*0.1</f>
        <v>0.56916666666666671</v>
      </c>
      <c r="P207" s="13">
        <f>VENTAS[[#This Row],[Ganancia]]-VENTAS[[#This Row],[Karla]]-VENTAS[[#This Row],[Violeta]]-VENTAS[[#This Row],[Yanelys]]-VENTAS[[#This Row],[Adriana]]-VENTAS[[#This Row],[Daylin]]</f>
        <v>5.1224999999999996</v>
      </c>
      <c r="Q207" s="13"/>
    </row>
    <row r="208" spans="1:17" ht="14" x14ac:dyDescent="0.15">
      <c r="A208" s="38">
        <v>45073</v>
      </c>
      <c r="B208" s="6" t="s">
        <v>1332</v>
      </c>
      <c r="C208" s="6" t="s">
        <v>1317</v>
      </c>
      <c r="D208" s="6" t="s">
        <v>96</v>
      </c>
      <c r="E208" s="4" t="str">
        <f>IFERROR(VLOOKUP(VENTAS[[#This Row],[Code]],INVENTARIO[],5,FALSE),"-")</f>
        <v>Vestido floral de cuello cuadrado</v>
      </c>
      <c r="F208" s="4">
        <v>1</v>
      </c>
      <c r="G208" s="13">
        <v>28</v>
      </c>
      <c r="H208" s="13">
        <f>IFERROR(VLOOKUP(VENTAS[[#This Row],[Code]],INVENTARIO[],24,FALSE),"-")</f>
        <v>17.600000000000001</v>
      </c>
      <c r="I208" s="13">
        <f>(VENTAS[[#This Row],[Precio Venta]]-VENTAS[[#This Row],[Costo]])*VENTAS[[#This Row],[Cantidad]]</f>
        <v>10.399999999999999</v>
      </c>
      <c r="O208" s="13">
        <f>VENTAS[[#This Row],[Ganancia]]*0.1</f>
        <v>1.0399999999999998</v>
      </c>
      <c r="P208" s="13">
        <f>VENTAS[[#This Row],[Ganancia]]-VENTAS[[#This Row],[Karla]]-VENTAS[[#This Row],[Violeta]]-VENTAS[[#This Row],[Yanelys]]-VENTAS[[#This Row],[Adriana]]-VENTAS[[#This Row],[Daylin]]</f>
        <v>9.36</v>
      </c>
      <c r="Q208" s="13"/>
    </row>
    <row r="209" spans="1:17" ht="16" customHeight="1" x14ac:dyDescent="0.15">
      <c r="A209" s="38">
        <v>45075</v>
      </c>
      <c r="B209" s="6"/>
      <c r="C209" s="6" t="s">
        <v>1333</v>
      </c>
      <c r="D209" s="6" t="s">
        <v>1167</v>
      </c>
      <c r="E209" s="4" t="str">
        <f>IFERROR(VLOOKUP(VENTAS[[#This Row],[Code]],INVENTARIO[],5,FALSE),"-")</f>
        <v>Vestido Girasol</v>
      </c>
      <c r="F209" s="4">
        <v>1</v>
      </c>
      <c r="G209" s="13">
        <v>25</v>
      </c>
      <c r="H209" s="13">
        <f>IFERROR(VLOOKUP(VENTAS[[#This Row],[Code]],INVENTARIO[],24,FALSE),"-")</f>
        <v>14.304545454545453</v>
      </c>
      <c r="I209" s="13">
        <f>(VENTAS[[#This Row],[Precio Venta]]-VENTAS[[#This Row],[Costo]])*VENTAS[[#This Row],[Cantidad]]</f>
        <v>10.695454545454547</v>
      </c>
      <c r="O209" s="13">
        <f>VENTAS[[#This Row],[Ganancia]]*0.1</f>
        <v>1.0695454545454548</v>
      </c>
      <c r="P209" s="13">
        <f>VENTAS[[#This Row],[Ganancia]]-VENTAS[[#This Row],[Karla]]-VENTAS[[#This Row],[Violeta]]-VENTAS[[#This Row],[Yanelys]]-VENTAS[[#This Row],[Adriana]]-VENTAS[[#This Row],[Daylin]]</f>
        <v>9.6259090909090919</v>
      </c>
      <c r="Q209" s="13"/>
    </row>
    <row r="210" spans="1:17" ht="14" x14ac:dyDescent="0.15">
      <c r="A210" s="38">
        <v>45075</v>
      </c>
      <c r="B210" s="6"/>
      <c r="C210" s="6" t="s">
        <v>1334</v>
      </c>
      <c r="D210" s="6" t="s">
        <v>62</v>
      </c>
      <c r="E210" s="4" t="str">
        <f>IFERROR(VLOOKUP(VENTAS[[#This Row],[Code]],INVENTARIO[],5,FALSE),"-")</f>
        <v>Bañador estampado de planta</v>
      </c>
      <c r="F210" s="4">
        <v>1</v>
      </c>
      <c r="G210" s="13">
        <v>25</v>
      </c>
      <c r="H210" s="13">
        <f>IFERROR(VLOOKUP(VENTAS[[#This Row],[Code]],INVENTARIO[],24,FALSE),"-")</f>
        <v>15.978888888888889</v>
      </c>
      <c r="I210" s="13">
        <f>(VENTAS[[#This Row],[Precio Venta]]-VENTAS[[#This Row],[Costo]])*VENTAS[[#This Row],[Cantidad]]</f>
        <v>9.0211111111111109</v>
      </c>
      <c r="O210" s="13">
        <f>VENTAS[[#This Row],[Ganancia]]*0.1</f>
        <v>0.90211111111111109</v>
      </c>
      <c r="P210" s="13">
        <f>VENTAS[[#This Row],[Ganancia]]-VENTAS[[#This Row],[Karla]]-VENTAS[[#This Row],[Violeta]]-VENTAS[[#This Row],[Yanelys]]-VENTAS[[#This Row],[Adriana]]-VENTAS[[#This Row],[Daylin]]</f>
        <v>8.1189999999999998</v>
      </c>
      <c r="Q210" s="13"/>
    </row>
    <row r="211" spans="1:17" ht="14" x14ac:dyDescent="0.15">
      <c r="A211" s="38">
        <v>45075</v>
      </c>
      <c r="B211" s="6"/>
      <c r="C211" s="6" t="s">
        <v>1335</v>
      </c>
      <c r="D211" s="6" t="s">
        <v>123</v>
      </c>
      <c r="E211" s="4" t="str">
        <f>IFERROR(VLOOKUP(VENTAS[[#This Row],[Code]],INVENTARIO[],5,FALSE),"-")</f>
        <v>Vestido Esmeralda Fruncido</v>
      </c>
      <c r="F211" s="4">
        <v>1</v>
      </c>
      <c r="G211" s="13">
        <v>30</v>
      </c>
      <c r="H211" s="13">
        <f>IFERROR(VLOOKUP(VENTAS[[#This Row],[Code]],INVENTARIO[],24,FALSE),"-")</f>
        <v>18.48</v>
      </c>
      <c r="I211" s="13">
        <f>(VENTAS[[#This Row],[Precio Venta]]-VENTAS[[#This Row],[Costo]])*VENTAS[[#This Row],[Cantidad]]</f>
        <v>11.52</v>
      </c>
      <c r="O211" s="13">
        <f>VENTAS[[#This Row],[Ganancia]]*0.1</f>
        <v>1.1519999999999999</v>
      </c>
      <c r="P211" s="13">
        <f>VENTAS[[#This Row],[Ganancia]]-VENTAS[[#This Row],[Karla]]-VENTAS[[#This Row],[Violeta]]-VENTAS[[#This Row],[Yanelys]]-VENTAS[[#This Row],[Adriana]]-VENTAS[[#This Row],[Daylin]]</f>
        <v>10.368</v>
      </c>
      <c r="Q211" s="13"/>
    </row>
    <row r="212" spans="1:17" ht="14" x14ac:dyDescent="0.15">
      <c r="A212" s="38">
        <v>45073</v>
      </c>
      <c r="B212" s="6"/>
      <c r="C212" s="6" t="s">
        <v>47</v>
      </c>
      <c r="D212" s="6" t="s">
        <v>151</v>
      </c>
      <c r="E212" s="4" t="str">
        <f>IFERROR(VLOOKUP(VENTAS[[#This Row],[Code]],INVENTARIO[],5,FALSE),"-")</f>
        <v>Vestido camiseta bajo con abertura</v>
      </c>
      <c r="F212" s="4">
        <v>1</v>
      </c>
      <c r="G212" s="13">
        <v>22</v>
      </c>
      <c r="H212" s="13">
        <f>IFERROR(VLOOKUP(VENTAS[[#This Row],[Code]],INVENTARIO[],24,FALSE),"-")</f>
        <v>13.78888888888889</v>
      </c>
      <c r="I212" s="13">
        <f>(VENTAS[[#This Row],[Precio Venta]]-VENTAS[[#This Row],[Costo]])*VENTAS[[#This Row],[Cantidad]]</f>
        <v>8.2111111111111104</v>
      </c>
      <c r="O212" s="13">
        <f>VENTAS[[#This Row],[Ganancia]]*0.1</f>
        <v>0.82111111111111112</v>
      </c>
      <c r="P212" s="13">
        <f>VENTAS[[#This Row],[Ganancia]]-VENTAS[[#This Row],[Karla]]-VENTAS[[#This Row],[Violeta]]-VENTAS[[#This Row],[Yanelys]]-VENTAS[[#This Row],[Adriana]]-VENTAS[[#This Row],[Daylin]]</f>
        <v>7.3899999999999988</v>
      </c>
      <c r="Q212" s="13"/>
    </row>
    <row r="213" spans="1:17" ht="14" x14ac:dyDescent="0.15">
      <c r="A213" s="38">
        <v>45077</v>
      </c>
      <c r="B213" s="6"/>
      <c r="C213" s="6" t="s">
        <v>346</v>
      </c>
      <c r="D213" s="6" t="s">
        <v>1680</v>
      </c>
      <c r="E213" s="4" t="str">
        <f>IFERROR(VLOOKUP(VENTAS[[#This Row],[Code]],INVENTARIO[],5,FALSE),"-")</f>
        <v>Vestido Tropical</v>
      </c>
      <c r="F213" s="4">
        <v>1</v>
      </c>
      <c r="G213" s="13">
        <v>30</v>
      </c>
      <c r="H213" s="13">
        <f>IFERROR(VLOOKUP(VENTAS[[#This Row],[Code]],INVENTARIO[],24,FALSE),"-")</f>
        <v>19.018636363636364</v>
      </c>
      <c r="I213" s="13">
        <f>(VENTAS[[#This Row],[Precio Venta]]-VENTAS[[#This Row],[Costo]])*VENTAS[[#This Row],[Cantidad]]</f>
        <v>10.981363636363636</v>
      </c>
      <c r="N213" s="13">
        <v>1.1000000000000001</v>
      </c>
      <c r="O213" s="13">
        <f>VENTAS[[#This Row],[Ganancia]]*0.1</f>
        <v>1.0981363636363637</v>
      </c>
      <c r="P213" s="13">
        <f>VENTAS[[#This Row],[Ganancia]]-VENTAS[[#This Row],[Karla]]-VENTAS[[#This Row],[Violeta]]-VENTAS[[#This Row],[Yanelys]]-VENTAS[[#This Row],[Adriana]]-VENTAS[[#This Row],[Daylin]]</f>
        <v>8.783227272727272</v>
      </c>
      <c r="Q213" s="13"/>
    </row>
    <row r="214" spans="1:17" ht="14" x14ac:dyDescent="0.15">
      <c r="A214" s="38">
        <v>45077</v>
      </c>
      <c r="B214" s="6"/>
      <c r="C214" s="6" t="s">
        <v>1358</v>
      </c>
      <c r="D214" s="6" t="s">
        <v>1133</v>
      </c>
      <c r="E214" s="4" t="str">
        <f>IFERROR(VLOOKUP(VENTAS[[#This Row],[Code]],INVENTARIO[],5,FALSE),"-")</f>
        <v>Pantaloneta Roja</v>
      </c>
      <c r="F214" s="4">
        <v>1</v>
      </c>
      <c r="G214" s="13">
        <v>20</v>
      </c>
      <c r="H214" s="13">
        <f>IFERROR(VLOOKUP(VENTAS[[#This Row],[Code]],INVENTARIO[],24,FALSE),"-")</f>
        <v>11.609545454545454</v>
      </c>
      <c r="I214" s="13">
        <f>(VENTAS[[#This Row],[Precio Venta]]-VENTAS[[#This Row],[Costo]])*VENTAS[[#This Row],[Cantidad]]</f>
        <v>8.3904545454545456</v>
      </c>
      <c r="N214" s="13">
        <v>0.84</v>
      </c>
      <c r="O214" s="13">
        <f>VENTAS[[#This Row],[Ganancia]]*0.1</f>
        <v>0.83904545454545465</v>
      </c>
      <c r="P214" s="13">
        <f>VENTAS[[#This Row],[Ganancia]]-VENTAS[[#This Row],[Karla]]-VENTAS[[#This Row],[Violeta]]-VENTAS[[#This Row],[Yanelys]]-VENTAS[[#This Row],[Adriana]]-VENTAS[[#This Row],[Daylin]]</f>
        <v>6.7114090909090915</v>
      </c>
      <c r="Q214" s="13"/>
    </row>
    <row r="215" spans="1:17" ht="14" x14ac:dyDescent="0.15">
      <c r="A215" s="38">
        <v>45077</v>
      </c>
      <c r="B215" s="6"/>
      <c r="C215" s="6" t="s">
        <v>1358</v>
      </c>
      <c r="D215" s="6" t="s">
        <v>104</v>
      </c>
      <c r="E215" s="4" t="str">
        <f>IFERROR(VLOOKUP(VENTAS[[#This Row],[Code]],INVENTARIO[],5,FALSE),"-")</f>
        <v>Top de manga farol con abertura en espald</v>
      </c>
      <c r="F215" s="4">
        <v>1</v>
      </c>
      <c r="G215" s="13">
        <v>14</v>
      </c>
      <c r="H215" s="13">
        <f>IFERROR(VLOOKUP(VENTAS[[#This Row],[Code]],INVENTARIO[],24,FALSE),"-")</f>
        <v>8.8577777777777769</v>
      </c>
      <c r="I215" s="13">
        <f>(VENTAS[[#This Row],[Precio Venta]]-VENTAS[[#This Row],[Costo]])*VENTAS[[#This Row],[Cantidad]]</f>
        <v>5.1422222222222231</v>
      </c>
      <c r="N215" s="13">
        <v>0.51</v>
      </c>
      <c r="O215" s="13">
        <f>VENTAS[[#This Row],[Ganancia]]*0.1</f>
        <v>0.51422222222222236</v>
      </c>
      <c r="P215" s="13">
        <f>VENTAS[[#This Row],[Ganancia]]-VENTAS[[#This Row],[Karla]]-VENTAS[[#This Row],[Violeta]]-VENTAS[[#This Row],[Yanelys]]-VENTAS[[#This Row],[Adriana]]-VENTAS[[#This Row],[Daylin]]</f>
        <v>4.1180000000000012</v>
      </c>
      <c r="Q215" s="13"/>
    </row>
    <row r="216" spans="1:17" ht="14" x14ac:dyDescent="0.15">
      <c r="A216" s="38">
        <v>45077</v>
      </c>
      <c r="B216" s="6"/>
      <c r="C216" s="6" t="s">
        <v>1359</v>
      </c>
      <c r="D216" s="6" t="s">
        <v>101</v>
      </c>
      <c r="E216" s="4" t="str">
        <f>IFERROR(VLOOKUP(VENTAS[[#This Row],[Code]],INVENTARIO[],5,FALSE),"-")</f>
        <v>Camiseta unicolor de malla</v>
      </c>
      <c r="F216" s="4">
        <v>1</v>
      </c>
      <c r="G216" s="13">
        <v>14</v>
      </c>
      <c r="H216" s="13">
        <f>IFERROR(VLOOKUP(VENTAS[[#This Row],[Code]],INVENTARIO[],24,FALSE),"-")</f>
        <v>6.8866666666666667</v>
      </c>
      <c r="I216" s="13">
        <f>(VENTAS[[#This Row],[Precio Venta]]-VENTAS[[#This Row],[Costo]])*VENTAS[[#This Row],[Cantidad]]</f>
        <v>7.1133333333333333</v>
      </c>
      <c r="L216" s="13">
        <v>0.71</v>
      </c>
      <c r="O216" s="13">
        <f>VENTAS[[#This Row],[Ganancia]]*0.1</f>
        <v>0.71133333333333337</v>
      </c>
      <c r="P216" s="13">
        <f>VENTAS[[#This Row],[Ganancia]]-VENTAS[[#This Row],[Karla]]-VENTAS[[#This Row],[Violeta]]-VENTAS[[#This Row],[Yanelys]]-VENTAS[[#This Row],[Adriana]]-VENTAS[[#This Row],[Daylin]]</f>
        <v>5.6920000000000002</v>
      </c>
      <c r="Q216" s="13"/>
    </row>
    <row r="217" spans="1:17" ht="14" x14ac:dyDescent="0.15">
      <c r="A217" s="38">
        <v>45077</v>
      </c>
      <c r="B217" s="6"/>
      <c r="C217" s="6" t="s">
        <v>1360</v>
      </c>
      <c r="D217" s="6" t="s">
        <v>128</v>
      </c>
      <c r="E217" s="4" t="str">
        <f>IFERROR(VLOOKUP(VENTAS[[#This Row],[Code]],INVENTARIO[],5,FALSE),"-")</f>
        <v>Top de cuello con cordón de lunares</v>
      </c>
      <c r="F217" s="4">
        <v>1</v>
      </c>
      <c r="G217" s="13">
        <v>12</v>
      </c>
      <c r="H217" s="13">
        <f>IFERROR(VLOOKUP(VENTAS[[#This Row],[Code]],INVENTARIO[],24,FALSE),"-")</f>
        <v>7.9044444444444446</v>
      </c>
      <c r="I217" s="13">
        <f>(VENTAS[[#This Row],[Precio Venta]]-VENTAS[[#This Row],[Costo]])*VENTAS[[#This Row],[Cantidad]]</f>
        <v>4.0955555555555554</v>
      </c>
      <c r="L217" s="13">
        <v>0.41</v>
      </c>
      <c r="O217" s="13">
        <f>VENTAS[[#This Row],[Ganancia]]*0.1</f>
        <v>0.40955555555555556</v>
      </c>
      <c r="P217" s="13">
        <f>VENTAS[[#This Row],[Ganancia]]-VENTAS[[#This Row],[Karla]]-VENTAS[[#This Row],[Violeta]]-VENTAS[[#This Row],[Yanelys]]-VENTAS[[#This Row],[Adriana]]-VENTAS[[#This Row],[Daylin]]</f>
        <v>3.2759999999999998</v>
      </c>
      <c r="Q217" s="13"/>
    </row>
    <row r="218" spans="1:17" ht="14" x14ac:dyDescent="0.15">
      <c r="A218" s="38">
        <v>45079</v>
      </c>
      <c r="B218" s="6"/>
      <c r="C218" s="6" t="s">
        <v>1777</v>
      </c>
      <c r="D218" s="6" t="s">
        <v>1748</v>
      </c>
      <c r="E218" s="4" t="str">
        <f>IFERROR(VLOOKUP(VENTAS[[#This Row],[Code]],INVENTARIO[],5,FALSE),"-")</f>
        <v>Mono Oblicuo con bolsillo</v>
      </c>
      <c r="F218" s="4">
        <v>1</v>
      </c>
      <c r="G218" s="13">
        <v>22</v>
      </c>
      <c r="H218" s="13">
        <f>IFERROR(VLOOKUP(VENTAS[[#This Row],[Code]],INVENTARIO[],24,FALSE),"-")</f>
        <v>14.548529411764706</v>
      </c>
      <c r="I218" s="13">
        <f>(VENTAS[[#This Row],[Precio Venta]]-VENTAS[[#This Row],[Costo]])*VENTAS[[#This Row],[Cantidad]]</f>
        <v>7.4514705882352938</v>
      </c>
      <c r="O218" s="13">
        <f>VENTAS[[#This Row],[Ganancia]]*0.1</f>
        <v>0.74514705882352938</v>
      </c>
      <c r="P218" s="13">
        <f>VENTAS[[#This Row],[Ganancia]]-VENTAS[[#This Row],[Karla]]-VENTAS[[#This Row],[Violeta]]-VENTAS[[#This Row],[Yanelys]]-VENTAS[[#This Row],[Adriana]]-VENTAS[[#This Row],[Daylin]]</f>
        <v>6.7063235294117645</v>
      </c>
      <c r="Q218" s="13"/>
    </row>
    <row r="219" spans="1:17" ht="14" x14ac:dyDescent="0.15">
      <c r="A219" s="38">
        <v>45079</v>
      </c>
      <c r="B219" s="6"/>
      <c r="C219" s="6" t="s">
        <v>1781</v>
      </c>
      <c r="D219" s="6" t="s">
        <v>1519</v>
      </c>
      <c r="E219" s="4" t="str">
        <f>IFERROR(VLOOKUP(VENTAS[[#This Row],[Code]],INVENTARIO[],5,FALSE),"-")</f>
        <v xml:space="preserve">Bikini push up tropical </v>
      </c>
      <c r="F219" s="4">
        <v>1</v>
      </c>
      <c r="G219" s="13">
        <v>25</v>
      </c>
      <c r="H219" s="13">
        <f>IFERROR(VLOOKUP(VENTAS[[#This Row],[Code]],INVENTARIO[],24,FALSE),"-")</f>
        <v>16.555555555555557</v>
      </c>
      <c r="I219" s="13">
        <f>(VENTAS[[#This Row],[Precio Venta]]-VENTAS[[#This Row],[Costo]])*VENTAS[[#This Row],[Cantidad]]</f>
        <v>8.4444444444444429</v>
      </c>
      <c r="N219" s="13">
        <f>VENTAS[[#This Row],[Ganancia]]*0.1</f>
        <v>0.84444444444444433</v>
      </c>
      <c r="O219" s="13">
        <f>VENTAS[[#This Row],[Ganancia]]*0.1</f>
        <v>0.84444444444444433</v>
      </c>
      <c r="P219" s="13">
        <f>VENTAS[[#This Row],[Ganancia]]-VENTAS[[#This Row],[Karla]]-VENTAS[[#This Row],[Violeta]]-VENTAS[[#This Row],[Yanelys]]-VENTAS[[#This Row],[Adriana]]-VENTAS[[#This Row],[Daylin]]</f>
        <v>6.7555555555555546</v>
      </c>
      <c r="Q219" s="13"/>
    </row>
    <row r="220" spans="1:17" ht="14" x14ac:dyDescent="0.15">
      <c r="A220" s="38">
        <v>45079</v>
      </c>
      <c r="B220" s="6"/>
      <c r="C220" s="6" t="s">
        <v>1358</v>
      </c>
      <c r="D220" s="6" t="s">
        <v>1684</v>
      </c>
      <c r="E220" s="4" t="str">
        <f>IFERROR(VLOOKUP(VENTAS[[#This Row],[Code]],INVENTARIO[],5,FALSE),"-")</f>
        <v xml:space="preserve"> Pantaloneta Verde</v>
      </c>
      <c r="F220" s="4">
        <v>1</v>
      </c>
      <c r="G220" s="13">
        <v>25</v>
      </c>
      <c r="H220" s="13">
        <f>IFERROR(VLOOKUP(VENTAS[[#This Row],[Code]],INVENTARIO[],24,FALSE),"-")</f>
        <v>14.871363636363636</v>
      </c>
      <c r="I220" s="13">
        <f>(VENTAS[[#This Row],[Precio Venta]]-VENTAS[[#This Row],[Costo]])*VENTAS[[#This Row],[Cantidad]]</f>
        <v>10.128636363636364</v>
      </c>
      <c r="N220" s="13">
        <v>1.01</v>
      </c>
      <c r="O220" s="13">
        <f>VENTAS[[#This Row],[Ganancia]]*0.1</f>
        <v>1.0128636363636365</v>
      </c>
      <c r="P220" s="13">
        <f>VENTAS[[#This Row],[Ganancia]]-VENTAS[[#This Row],[Karla]]-VENTAS[[#This Row],[Violeta]]-VENTAS[[#This Row],[Yanelys]]-VENTAS[[#This Row],[Adriana]]-VENTAS[[#This Row],[Daylin]]</f>
        <v>8.1057727272727274</v>
      </c>
      <c r="Q220" s="13"/>
    </row>
    <row r="221" spans="1:17" ht="14" x14ac:dyDescent="0.15">
      <c r="A221" s="38">
        <v>45079</v>
      </c>
      <c r="B221" s="6"/>
      <c r="C221" s="6" t="s">
        <v>1778</v>
      </c>
      <c r="D221" s="6" t="s">
        <v>1738</v>
      </c>
      <c r="E221" s="4" t="str">
        <f>IFERROR(VLOOKUP(VENTAS[[#This Row],[Code]],INVENTARIO[],5,FALSE),"-")</f>
        <v>Vestido elegante ajustado corte sirena</v>
      </c>
      <c r="F221" s="4">
        <v>1</v>
      </c>
      <c r="G221" s="13">
        <v>30</v>
      </c>
      <c r="H221" s="13">
        <f>IFERROR(VLOOKUP(VENTAS[[#This Row],[Code]],INVENTARIO[],24,FALSE),"-")</f>
        <v>15.806617647058825</v>
      </c>
      <c r="I221" s="13">
        <f>(VENTAS[[#This Row],[Precio Venta]]-VENTAS[[#This Row],[Costo]])*VENTAS[[#This Row],[Cantidad]]</f>
        <v>14.193382352941175</v>
      </c>
      <c r="O221" s="13">
        <f>VENTAS[[#This Row],[Ganancia]]*0.1</f>
        <v>1.4193382352941175</v>
      </c>
      <c r="P221" s="13">
        <f>VENTAS[[#This Row],[Ganancia]]-VENTAS[[#This Row],[Karla]]-VENTAS[[#This Row],[Violeta]]-VENTAS[[#This Row],[Yanelys]]-VENTAS[[#This Row],[Adriana]]-VENTAS[[#This Row],[Daylin]]</f>
        <v>12.774044117647056</v>
      </c>
      <c r="Q221" s="13"/>
    </row>
    <row r="222" spans="1:17" ht="14" x14ac:dyDescent="0.15">
      <c r="A222" s="38">
        <v>45079</v>
      </c>
      <c r="B222" s="6"/>
      <c r="C222" s="6" t="s">
        <v>1778</v>
      </c>
      <c r="D222" s="6" t="s">
        <v>1660</v>
      </c>
      <c r="E222" s="4" t="str">
        <f>IFERROR(VLOOKUP(VENTAS[[#This Row],[Code]],INVENTARIO[],5,FALSE),"-")</f>
        <v>Bañador con adorno de malla</v>
      </c>
      <c r="F222" s="4">
        <v>1</v>
      </c>
      <c r="G222" s="13">
        <v>25</v>
      </c>
      <c r="H222" s="13">
        <f>IFERROR(VLOOKUP(VENTAS[[#This Row],[Code]],INVENTARIO[],24,FALSE),"-")</f>
        <v>15.329545454545453</v>
      </c>
      <c r="I222" s="13">
        <f>(VENTAS[[#This Row],[Precio Venta]]-VENTAS[[#This Row],[Costo]])*VENTAS[[#This Row],[Cantidad]]</f>
        <v>9.6704545454545467</v>
      </c>
      <c r="O222" s="13">
        <f>VENTAS[[#This Row],[Ganancia]]*0.1</f>
        <v>0.96704545454545476</v>
      </c>
      <c r="P222" s="13">
        <f>VENTAS[[#This Row],[Ganancia]]-VENTAS[[#This Row],[Karla]]-VENTAS[[#This Row],[Violeta]]-VENTAS[[#This Row],[Yanelys]]-VENTAS[[#This Row],[Adriana]]-VENTAS[[#This Row],[Daylin]]</f>
        <v>8.7034090909090924</v>
      </c>
      <c r="Q222" s="13"/>
    </row>
    <row r="223" spans="1:17" ht="14" x14ac:dyDescent="0.15">
      <c r="A223" s="38">
        <v>45079</v>
      </c>
      <c r="B223" s="6"/>
      <c r="C223" s="6" t="s">
        <v>1778</v>
      </c>
      <c r="D223" s="6" t="s">
        <v>1500</v>
      </c>
      <c r="E223" s="4" t="str">
        <f>IFERROR(VLOOKUP(VENTAS[[#This Row],[Code]],INVENTARIO[],5,FALSE),"-")</f>
        <v>Bañador estampado de planta</v>
      </c>
      <c r="F223" s="4">
        <v>1</v>
      </c>
      <c r="G223" s="13">
        <v>25</v>
      </c>
      <c r="H223" s="13">
        <f>IFERROR(VLOOKUP(VENTAS[[#This Row],[Code]],INVENTARIO[],24,FALSE),"-")</f>
        <v>13.416666666666666</v>
      </c>
      <c r="I223" s="13">
        <f>(VENTAS[[#This Row],[Precio Venta]]-VENTAS[[#This Row],[Costo]])*VENTAS[[#This Row],[Cantidad]]</f>
        <v>11.583333333333334</v>
      </c>
      <c r="O223" s="13">
        <f>VENTAS[[#This Row],[Ganancia]]*0.1</f>
        <v>1.1583333333333334</v>
      </c>
      <c r="P223" s="13">
        <f>VENTAS[[#This Row],[Ganancia]]-VENTAS[[#This Row],[Karla]]-VENTAS[[#This Row],[Violeta]]-VENTAS[[#This Row],[Yanelys]]-VENTAS[[#This Row],[Adriana]]-VENTAS[[#This Row],[Daylin]]</f>
        <v>10.425000000000001</v>
      </c>
      <c r="Q223" s="13"/>
    </row>
    <row r="224" spans="1:17" ht="14" x14ac:dyDescent="0.15">
      <c r="A224" s="38">
        <v>45079</v>
      </c>
      <c r="B224" s="6"/>
      <c r="C224" s="6" t="s">
        <v>1780</v>
      </c>
      <c r="D224" s="6" t="s">
        <v>1667</v>
      </c>
      <c r="E224" s="4" t="str">
        <f>IFERROR(VLOOKUP(VENTAS[[#This Row],[Code]],INVENTARIO[],5,FALSE),"-")</f>
        <v xml:space="preserve"> Top Cuello V Verde</v>
      </c>
      <c r="F224" s="4">
        <v>1</v>
      </c>
      <c r="G224" s="13">
        <v>12</v>
      </c>
      <c r="H224" s="13">
        <f>IFERROR(VLOOKUP(VENTAS[[#This Row],[Code]],INVENTARIO[],24,FALSE),"-")</f>
        <v>8.005454545454544</v>
      </c>
      <c r="I224" s="13">
        <f>(VENTAS[[#This Row],[Precio Venta]]-VENTAS[[#This Row],[Costo]])*VENTAS[[#This Row],[Cantidad]]</f>
        <v>3.994545454545456</v>
      </c>
      <c r="O224" s="13">
        <f>VENTAS[[#This Row],[Ganancia]]*0.1</f>
        <v>0.39945454545454562</v>
      </c>
      <c r="P224" s="13">
        <f>VENTAS[[#This Row],[Ganancia]]-VENTAS[[#This Row],[Karla]]-VENTAS[[#This Row],[Violeta]]-VENTAS[[#This Row],[Yanelys]]-VENTAS[[#This Row],[Adriana]]-VENTAS[[#This Row],[Daylin]]</f>
        <v>3.5950909090909104</v>
      </c>
      <c r="Q224" s="13"/>
    </row>
    <row r="225" spans="1:17" ht="14" x14ac:dyDescent="0.15">
      <c r="A225" s="38">
        <v>45079</v>
      </c>
      <c r="B225" s="6"/>
      <c r="C225" s="6" t="s">
        <v>1780</v>
      </c>
      <c r="D225" s="6" t="s">
        <v>1717</v>
      </c>
      <c r="E225" s="4" t="str">
        <f>IFERROR(VLOOKUP(VENTAS[[#This Row],[Code]],INVENTARIO[],5,FALSE),"-")</f>
        <v>Top cuello V Blanco</v>
      </c>
      <c r="F225" s="4">
        <v>1</v>
      </c>
      <c r="G225" s="13">
        <v>12</v>
      </c>
      <c r="H225" s="13">
        <f>IFERROR(VLOOKUP(VENTAS[[#This Row],[Code]],INVENTARIO[],24,FALSE),"-")</f>
        <v>7.7556818181818175</v>
      </c>
      <c r="I225" s="13">
        <f>(VENTAS[[#This Row],[Precio Venta]]-VENTAS[[#This Row],[Costo]])*VENTAS[[#This Row],[Cantidad]]</f>
        <v>4.2443181818181825</v>
      </c>
      <c r="O225" s="13">
        <f>VENTAS[[#This Row],[Ganancia]]*0.1</f>
        <v>0.4244318181818183</v>
      </c>
      <c r="P225" s="13">
        <f>VENTAS[[#This Row],[Ganancia]]-VENTAS[[#This Row],[Karla]]-VENTAS[[#This Row],[Violeta]]-VENTAS[[#This Row],[Yanelys]]-VENTAS[[#This Row],[Adriana]]-VENTAS[[#This Row],[Daylin]]</f>
        <v>3.819886363636364</v>
      </c>
      <c r="Q225" s="13"/>
    </row>
    <row r="226" spans="1:17" ht="14" x14ac:dyDescent="0.15">
      <c r="A226" s="38">
        <v>45079</v>
      </c>
      <c r="B226" s="6"/>
      <c r="C226" s="6" t="s">
        <v>1780</v>
      </c>
      <c r="D226" s="6" t="s">
        <v>1393</v>
      </c>
      <c r="E226" s="4" t="str">
        <f>IFERROR(VLOOKUP(VENTAS[[#This Row],[Code]],INVENTARIO[],5,FALSE),"-")</f>
        <v>Jeans de pierna recta desgarro</v>
      </c>
      <c r="F226" s="4">
        <v>1</v>
      </c>
      <c r="G226" s="13">
        <v>30</v>
      </c>
      <c r="H226" s="13">
        <f>IFERROR(VLOOKUP(VENTAS[[#This Row],[Code]],INVENTARIO[],24,FALSE),"-")</f>
        <v>18.686666666666667</v>
      </c>
      <c r="I226" s="13">
        <f>(VENTAS[[#This Row],[Precio Venta]]-VENTAS[[#This Row],[Costo]])*VENTAS[[#This Row],[Cantidad]]</f>
        <v>11.313333333333333</v>
      </c>
      <c r="O226" s="13">
        <f>VENTAS[[#This Row],[Ganancia]]*0.1</f>
        <v>1.1313333333333333</v>
      </c>
      <c r="P226" s="13">
        <f>VENTAS[[#This Row],[Ganancia]]-VENTAS[[#This Row],[Karla]]-VENTAS[[#This Row],[Violeta]]-VENTAS[[#This Row],[Yanelys]]-VENTAS[[#This Row],[Adriana]]-VENTAS[[#This Row],[Daylin]]</f>
        <v>10.181999999999999</v>
      </c>
      <c r="Q226" s="13"/>
    </row>
    <row r="227" spans="1:17" ht="14" x14ac:dyDescent="0.15">
      <c r="A227" s="38">
        <v>45079</v>
      </c>
      <c r="B227" s="6"/>
      <c r="C227" s="6" t="s">
        <v>1780</v>
      </c>
      <c r="D227" s="6" t="s">
        <v>1656</v>
      </c>
      <c r="E227" s="4" t="str">
        <f>IFERROR(VLOOKUP(VENTAS[[#This Row],[Code]],INVENTARIO[],5,FALSE),"-")</f>
        <v>Top Cuello encaje</v>
      </c>
      <c r="F227" s="4">
        <v>1</v>
      </c>
      <c r="G227" s="13">
        <v>11</v>
      </c>
      <c r="H227" s="13">
        <f>IFERROR(VLOOKUP(VENTAS[[#This Row],[Code]],INVENTARIO[],24,FALSE),"-")</f>
        <v>6.3581818181818175</v>
      </c>
      <c r="I227" s="13">
        <f>(VENTAS[[#This Row],[Precio Venta]]-VENTAS[[#This Row],[Costo]])*VENTAS[[#This Row],[Cantidad]]</f>
        <v>4.6418181818181825</v>
      </c>
      <c r="O227" s="13">
        <f>VENTAS[[#This Row],[Ganancia]]*0.1</f>
        <v>0.46418181818181825</v>
      </c>
      <c r="P227" s="13">
        <f>VENTAS[[#This Row],[Ganancia]]-VENTAS[[#This Row],[Karla]]-VENTAS[[#This Row],[Violeta]]-VENTAS[[#This Row],[Yanelys]]-VENTAS[[#This Row],[Adriana]]-VENTAS[[#This Row],[Daylin]]</f>
        <v>4.1776363636363643</v>
      </c>
      <c r="Q227" s="13"/>
    </row>
    <row r="228" spans="1:17" ht="14" x14ac:dyDescent="0.15">
      <c r="A228" s="38"/>
      <c r="B228" s="6"/>
      <c r="C228" s="6"/>
      <c r="D228" s="6" t="s">
        <v>1676</v>
      </c>
      <c r="E228" s="4" t="str">
        <f>IFERROR(VLOOKUP(VENTAS[[#This Row],[Code]],INVENTARIO[],5,FALSE),"-")</f>
        <v>Bañador de pierna alta</v>
      </c>
      <c r="F228" s="4">
        <v>1</v>
      </c>
      <c r="G228" s="13">
        <v>25</v>
      </c>
      <c r="H228" s="13">
        <f>IFERROR(VLOOKUP(VENTAS[[#This Row],[Code]],INVENTARIO[],24,FALSE),"-")</f>
        <v>14.023181818181817</v>
      </c>
      <c r="I228" s="13">
        <f>(VENTAS[[#This Row],[Precio Venta]]-VENTAS[[#This Row],[Costo]])*VENTAS[[#This Row],[Cantidad]]</f>
        <v>10.976818181818183</v>
      </c>
      <c r="O228" s="13">
        <f>VENTAS[[#This Row],[Ganancia]]*0.1</f>
        <v>1.0976818181818184</v>
      </c>
      <c r="P228" s="13">
        <f>VENTAS[[#This Row],[Ganancia]]-VENTAS[[#This Row],[Karla]]-VENTAS[[#This Row],[Violeta]]-VENTAS[[#This Row],[Yanelys]]-VENTAS[[#This Row],[Adriana]]-VENTAS[[#This Row],[Daylin]]</f>
        <v>9.8791363636363645</v>
      </c>
      <c r="Q228" s="13"/>
    </row>
    <row r="229" spans="1:17" ht="14" x14ac:dyDescent="0.15">
      <c r="A229" s="38"/>
      <c r="B229" s="6"/>
      <c r="C229" s="6"/>
      <c r="D229" s="37" t="s">
        <v>437</v>
      </c>
      <c r="E229" s="4" t="str">
        <f>IFERROR(VLOOKUP(VENTAS[[#This Row],[Code]],INVENTARIO[],5,FALSE),"-")</f>
        <v>Top acanalado sin mangas</v>
      </c>
      <c r="F229" s="4">
        <v>1</v>
      </c>
      <c r="G229" s="13">
        <v>16</v>
      </c>
      <c r="H229" s="13">
        <f>IFERROR(VLOOKUP(VENTAS[[#This Row],[Code]],INVENTARIO[],24,FALSE),"-")</f>
        <v>5.0222222222222221</v>
      </c>
      <c r="I229" s="13">
        <f>(VENTAS[[#This Row],[Precio Venta]]-VENTAS[[#This Row],[Costo]])*VENTAS[[#This Row],[Cantidad]]</f>
        <v>10.977777777777778</v>
      </c>
      <c r="O229" s="13">
        <f>VENTAS[[#This Row],[Ganancia]]*0.1</f>
        <v>1.0977777777777777</v>
      </c>
      <c r="P229" s="13">
        <f>VENTAS[[#This Row],[Ganancia]]-VENTAS[[#This Row],[Karla]]-VENTAS[[#This Row],[Violeta]]-VENTAS[[#This Row],[Yanelys]]-VENTAS[[#This Row],[Adriana]]-VENTAS[[#This Row],[Daylin]]</f>
        <v>9.8800000000000008</v>
      </c>
      <c r="Q229" s="13"/>
    </row>
    <row r="230" spans="1:17" ht="14" x14ac:dyDescent="0.15">
      <c r="A230" s="38"/>
      <c r="B230" s="6"/>
      <c r="C230" s="6"/>
      <c r="D230" s="6" t="s">
        <v>1659</v>
      </c>
      <c r="E230" s="4" t="str">
        <f>IFERROR(VLOOKUP(VENTAS[[#This Row],[Code]],INVENTARIO[],5,FALSE),"-")</f>
        <v>Bañador con adorno de malla</v>
      </c>
      <c r="F230" s="4">
        <v>1</v>
      </c>
      <c r="G230" s="13">
        <v>25</v>
      </c>
      <c r="H230" s="13">
        <f>IFERROR(VLOOKUP(VENTAS[[#This Row],[Code]],INVENTARIO[],24,FALSE),"-")</f>
        <v>15.329545454545453</v>
      </c>
      <c r="I230" s="13">
        <f>(VENTAS[[#This Row],[Precio Venta]]-VENTAS[[#This Row],[Costo]])*VENTAS[[#This Row],[Cantidad]]</f>
        <v>9.6704545454545467</v>
      </c>
      <c r="O230" s="13">
        <f>VENTAS[[#This Row],[Ganancia]]*0.1</f>
        <v>0.96704545454545476</v>
      </c>
      <c r="P230" s="13">
        <f>VENTAS[[#This Row],[Ganancia]]-VENTAS[[#This Row],[Karla]]-VENTAS[[#This Row],[Violeta]]-VENTAS[[#This Row],[Yanelys]]-VENTAS[[#This Row],[Adriana]]-VENTAS[[#This Row],[Daylin]]</f>
        <v>8.7034090909090924</v>
      </c>
      <c r="Q230" s="13"/>
    </row>
    <row r="231" spans="1:17" ht="14" x14ac:dyDescent="0.15">
      <c r="A231" s="38"/>
      <c r="B231" s="6"/>
      <c r="C231" s="6"/>
      <c r="D231" s="6" t="s">
        <v>1500</v>
      </c>
      <c r="E231" s="4" t="str">
        <f>IFERROR(VLOOKUP(VENTAS[[#This Row],[Code]],INVENTARIO[],5,FALSE),"-")</f>
        <v>Bañador estampado de planta</v>
      </c>
      <c r="F231" s="4">
        <v>2</v>
      </c>
      <c r="G231" s="13">
        <v>25</v>
      </c>
      <c r="H231" s="13">
        <f>IFERROR(VLOOKUP(VENTAS[[#This Row],[Code]],INVENTARIO[],24,FALSE),"-")</f>
        <v>13.416666666666666</v>
      </c>
      <c r="I231" s="13">
        <f>(VENTAS[[#This Row],[Precio Venta]]-VENTAS[[#This Row],[Costo]])*VENTAS[[#This Row],[Cantidad]]</f>
        <v>23.166666666666668</v>
      </c>
      <c r="O231" s="13">
        <f>VENTAS[[#This Row],[Ganancia]]*0.1</f>
        <v>2.3166666666666669</v>
      </c>
      <c r="P231" s="13">
        <f>VENTAS[[#This Row],[Ganancia]]-VENTAS[[#This Row],[Karla]]-VENTAS[[#This Row],[Violeta]]-VENTAS[[#This Row],[Yanelys]]-VENTAS[[#This Row],[Adriana]]-VENTAS[[#This Row],[Daylin]]</f>
        <v>20.85</v>
      </c>
      <c r="Q231" s="13"/>
    </row>
    <row r="232" spans="1:17" ht="14" x14ac:dyDescent="0.15">
      <c r="A232" s="38"/>
      <c r="B232" s="6"/>
      <c r="C232" s="6"/>
      <c r="D232" s="6" t="s">
        <v>1724</v>
      </c>
      <c r="E232" s="4" t="str">
        <f>IFERROR(VLOOKUP(VENTAS[[#This Row],[Code]],INVENTARIO[],5,FALSE),"-")</f>
        <v>Jeans Elastizados Pierna Ancha</v>
      </c>
      <c r="F232" s="4">
        <v>1</v>
      </c>
      <c r="G232" s="13">
        <v>35</v>
      </c>
      <c r="H232" s="13">
        <f>IFERROR(VLOOKUP(VENTAS[[#This Row],[Code]],INVENTARIO[],24,FALSE),"-")</f>
        <v>27.52272727272727</v>
      </c>
      <c r="I232" s="13">
        <f>(VENTAS[[#This Row],[Precio Venta]]-VENTAS[[#This Row],[Costo]])*VENTAS[[#This Row],[Cantidad]]</f>
        <v>7.4772727272727302</v>
      </c>
      <c r="O232" s="13">
        <f>VENTAS[[#This Row],[Ganancia]]*0.1</f>
        <v>0.74772727272727302</v>
      </c>
      <c r="P232" s="13">
        <f>VENTAS[[#This Row],[Ganancia]]-VENTAS[[#This Row],[Karla]]-VENTAS[[#This Row],[Violeta]]-VENTAS[[#This Row],[Yanelys]]-VENTAS[[#This Row],[Adriana]]-VENTAS[[#This Row],[Daylin]]</f>
        <v>6.7295454545454572</v>
      </c>
      <c r="Q232" s="13"/>
    </row>
    <row r="233" spans="1:17" ht="14" x14ac:dyDescent="0.15">
      <c r="A233" s="38"/>
      <c r="B233" s="6"/>
      <c r="C233" s="6"/>
      <c r="D233" s="6" t="s">
        <v>1153</v>
      </c>
      <c r="E233" s="4" t="str">
        <f>IFERROR(VLOOKUP(VENTAS[[#This Row],[Code]],INVENTARIO[],5,FALSE),"-")</f>
        <v xml:space="preserve"> Pantaloneta Verde</v>
      </c>
      <c r="F233" s="4">
        <v>1</v>
      </c>
      <c r="G233" s="13">
        <v>25</v>
      </c>
      <c r="H233" s="13">
        <f>IFERROR(VLOOKUP(VENTAS[[#This Row],[Code]],INVENTARIO[],24,FALSE),"-")</f>
        <v>14.871363636363636</v>
      </c>
      <c r="I233" s="13">
        <f>(VENTAS[[#This Row],[Precio Venta]]-VENTAS[[#This Row],[Costo]])*VENTAS[[#This Row],[Cantidad]]</f>
        <v>10.128636363636364</v>
      </c>
      <c r="O233" s="13">
        <f>VENTAS[[#This Row],[Ganancia]]*0.1</f>
        <v>1.0128636363636365</v>
      </c>
      <c r="P233" s="13">
        <f>VENTAS[[#This Row],[Ganancia]]-VENTAS[[#This Row],[Karla]]-VENTAS[[#This Row],[Violeta]]-VENTAS[[#This Row],[Yanelys]]-VENTAS[[#This Row],[Adriana]]-VENTAS[[#This Row],[Daylin]]</f>
        <v>9.1157727272727271</v>
      </c>
      <c r="Q233" s="13"/>
    </row>
    <row r="234" spans="1:17" ht="14" x14ac:dyDescent="0.15">
      <c r="A234" s="38">
        <v>45081</v>
      </c>
      <c r="B234" s="6"/>
      <c r="C234" s="6"/>
      <c r="D234" s="6" t="s">
        <v>1370</v>
      </c>
      <c r="E234" s="4" t="str">
        <f>IFERROR(VLOOKUP(VENTAS[[#This Row],[Code]],INVENTARIO[],5,FALSE),"-")</f>
        <v>Bikini Elegante con Herrajes</v>
      </c>
      <c r="F234" s="4">
        <v>1</v>
      </c>
      <c r="G234" s="13">
        <v>18</v>
      </c>
      <c r="H234" s="13">
        <f>IFERROR(VLOOKUP(VENTAS[[#This Row],[Code]],INVENTARIO[],24,FALSE),"-")</f>
        <v>12.308333333333334</v>
      </c>
      <c r="I234" s="13">
        <f>(VENTAS[[#This Row],[Precio Venta]]-VENTAS[[#This Row],[Costo]])*VENTAS[[#This Row],[Cantidad]]</f>
        <v>5.6916666666666664</v>
      </c>
      <c r="L234" s="13">
        <v>0.56999999999999995</v>
      </c>
      <c r="O234" s="13">
        <f>VENTAS[[#This Row],[Ganancia]]*0.1</f>
        <v>0.56916666666666671</v>
      </c>
      <c r="P234" s="13">
        <f>VENTAS[[#This Row],[Ganancia]]-VENTAS[[#This Row],[Karla]]-VENTAS[[#This Row],[Violeta]]-VENTAS[[#This Row],[Yanelys]]-VENTAS[[#This Row],[Adriana]]-VENTAS[[#This Row],[Daylin]]</f>
        <v>4.5524999999999993</v>
      </c>
      <c r="Q234" s="13"/>
    </row>
    <row r="235" spans="1:17" ht="14" x14ac:dyDescent="0.15">
      <c r="A235" s="38">
        <v>45081</v>
      </c>
      <c r="B235" s="6"/>
      <c r="C235" s="6"/>
      <c r="D235" s="6" t="s">
        <v>1499</v>
      </c>
      <c r="E235" s="4" t="str">
        <f>IFERROR(VLOOKUP(VENTAS[[#This Row],[Code]],INVENTARIO[],5,FALSE),"-")</f>
        <v xml:space="preserve">Skort asimétrico floral </v>
      </c>
      <c r="F235" s="4">
        <v>1</v>
      </c>
      <c r="G235" s="13">
        <v>15</v>
      </c>
      <c r="H235" s="13">
        <f>IFERROR(VLOOKUP(VENTAS[[#This Row],[Code]],INVENTARIO[],24,FALSE),"-")</f>
        <v>8.9277777777777789</v>
      </c>
      <c r="I235" s="13">
        <f>(VENTAS[[#This Row],[Precio Venta]]-VENTAS[[#This Row],[Costo]])*VENTAS[[#This Row],[Cantidad]]</f>
        <v>6.0722222222222211</v>
      </c>
      <c r="O235" s="13">
        <f>VENTAS[[#This Row],[Ganancia]]*0.1</f>
        <v>0.60722222222222211</v>
      </c>
      <c r="P235" s="13">
        <f>VENTAS[[#This Row],[Ganancia]]-VENTAS[[#This Row],[Karla]]-VENTAS[[#This Row],[Violeta]]-VENTAS[[#This Row],[Yanelys]]-VENTAS[[#This Row],[Adriana]]-VENTAS[[#This Row],[Daylin]]</f>
        <v>5.464999999999999</v>
      </c>
      <c r="Q235" s="13"/>
    </row>
    <row r="236" spans="1:17" ht="14" x14ac:dyDescent="0.15">
      <c r="A236" s="38">
        <v>45081</v>
      </c>
      <c r="B236" s="6"/>
      <c r="C236" s="6"/>
      <c r="D236" s="6" t="s">
        <v>1736</v>
      </c>
      <c r="E236" s="4" t="str">
        <f>IFERROR(VLOOKUP(VENTAS[[#This Row],[Code]],INVENTARIO[],5,FALSE),"-")</f>
        <v>Top corto Blanco</v>
      </c>
      <c r="F236" s="4">
        <v>1</v>
      </c>
      <c r="G236" s="13">
        <v>5</v>
      </c>
      <c r="H236" s="13">
        <f>IFERROR(VLOOKUP(VENTAS[[#This Row],[Code]],INVENTARIO[],24,FALSE),"-")</f>
        <v>4.4044117647058822</v>
      </c>
      <c r="I236" s="13">
        <f>(VENTAS[[#This Row],[Precio Venta]]-VENTAS[[#This Row],[Costo]])*VENTAS[[#This Row],[Cantidad]]</f>
        <v>0.59558823529411775</v>
      </c>
      <c r="O236" s="13">
        <f>VENTAS[[#This Row],[Ganancia]]*0.1</f>
        <v>5.9558823529411775E-2</v>
      </c>
      <c r="P236" s="13">
        <f>VENTAS[[#This Row],[Ganancia]]-VENTAS[[#This Row],[Karla]]-VENTAS[[#This Row],[Violeta]]-VENTAS[[#This Row],[Yanelys]]-VENTAS[[#This Row],[Adriana]]-VENTAS[[#This Row],[Daylin]]</f>
        <v>0.53602941176470598</v>
      </c>
      <c r="Q236" s="13"/>
    </row>
    <row r="237" spans="1:17" ht="14" x14ac:dyDescent="0.15">
      <c r="A237" s="38">
        <v>45081</v>
      </c>
      <c r="B237" s="6"/>
      <c r="C237" s="6"/>
      <c r="D237" s="6" t="s">
        <v>1453</v>
      </c>
      <c r="E237" s="4" t="str">
        <f>IFERROR(VLOOKUP(VENTAS[[#This Row],[Code]],INVENTARIO[],5,FALSE),"-")</f>
        <v>Conjunto short, camisa y top</v>
      </c>
      <c r="F237" s="4">
        <v>1</v>
      </c>
      <c r="G237" s="13">
        <v>30</v>
      </c>
      <c r="H237" s="13">
        <f>IFERROR(VLOOKUP(VENTAS[[#This Row],[Code]],INVENTARIO[],24,FALSE),"-")</f>
        <v>16.833333333333336</v>
      </c>
      <c r="I237" s="13">
        <f>(VENTAS[[#This Row],[Precio Venta]]-VENTAS[[#This Row],[Costo]])*VENTAS[[#This Row],[Cantidad]]</f>
        <v>13.166666666666664</v>
      </c>
      <c r="O237" s="13">
        <f>VENTAS[[#This Row],[Ganancia]]*0.1</f>
        <v>1.3166666666666664</v>
      </c>
      <c r="P237" s="13">
        <f>VENTAS[[#This Row],[Ganancia]]-VENTAS[[#This Row],[Karla]]-VENTAS[[#This Row],[Violeta]]-VENTAS[[#This Row],[Yanelys]]-VENTAS[[#This Row],[Adriana]]-VENTAS[[#This Row],[Daylin]]</f>
        <v>11.849999999999998</v>
      </c>
      <c r="Q237" s="13"/>
    </row>
    <row r="238" spans="1:17" ht="14" x14ac:dyDescent="0.15">
      <c r="A238" s="38">
        <v>45081</v>
      </c>
      <c r="B238" s="6"/>
      <c r="C238" s="6"/>
      <c r="D238" s="6" t="s">
        <v>1435</v>
      </c>
      <c r="E238" s="4" t="str">
        <f>IFERROR(VLOOKUP(VENTAS[[#This Row],[Code]],INVENTARIO[],5,FALSE),"-")</f>
        <v>Blusas Botón Floral Casual</v>
      </c>
      <c r="F238" s="4">
        <v>1</v>
      </c>
      <c r="G238" s="13">
        <v>14</v>
      </c>
      <c r="H238" s="13">
        <f>IFERROR(VLOOKUP(VENTAS[[#This Row],[Code]],INVENTARIO[],24,FALSE),"-")</f>
        <v>8.0222222222222221</v>
      </c>
      <c r="I238" s="13">
        <f>(VENTAS[[#This Row],[Precio Venta]]-VENTAS[[#This Row],[Costo]])*VENTAS[[#This Row],[Cantidad]]</f>
        <v>5.9777777777777779</v>
      </c>
      <c r="L238" s="13">
        <v>0.6</v>
      </c>
      <c r="O238" s="13">
        <f>VENTAS[[#This Row],[Ganancia]]*0.1</f>
        <v>0.59777777777777785</v>
      </c>
      <c r="P238" s="13">
        <f>VENTAS[[#This Row],[Ganancia]]-VENTAS[[#This Row],[Karla]]-VENTAS[[#This Row],[Violeta]]-VENTAS[[#This Row],[Yanelys]]-VENTAS[[#This Row],[Adriana]]-VENTAS[[#This Row],[Daylin]]</f>
        <v>4.78</v>
      </c>
      <c r="Q238" s="13"/>
    </row>
    <row r="239" spans="1:17" ht="14" x14ac:dyDescent="0.15">
      <c r="A239" s="38">
        <v>45081</v>
      </c>
      <c r="B239" s="6"/>
      <c r="C239" s="6"/>
      <c r="D239" s="6" t="s">
        <v>437</v>
      </c>
      <c r="E239" s="4" t="str">
        <f>IFERROR(VLOOKUP(VENTAS[[#This Row],[Code]],INVENTARIO[],5,FALSE),"-")</f>
        <v>Top acanalado sin mangas</v>
      </c>
      <c r="F239" s="4">
        <v>1</v>
      </c>
      <c r="G239" s="13">
        <v>10</v>
      </c>
      <c r="H239" s="13">
        <f>IFERROR(VLOOKUP(VENTAS[[#This Row],[Code]],INVENTARIO[],24,FALSE),"-")</f>
        <v>5.0222222222222221</v>
      </c>
      <c r="I239" s="13">
        <f>(VENTAS[[#This Row],[Precio Venta]]-VENTAS[[#This Row],[Costo]])*VENTAS[[#This Row],[Cantidad]]</f>
        <v>4.9777777777777779</v>
      </c>
      <c r="L239" s="13">
        <f>VENTAS[[#This Row],[Ganancia]]*0.1</f>
        <v>0.49777777777777782</v>
      </c>
      <c r="O239" s="13">
        <f>VENTAS[[#This Row],[Ganancia]]*0.1</f>
        <v>0.49777777777777782</v>
      </c>
      <c r="P239" s="13">
        <f>VENTAS[[#This Row],[Ganancia]]-VENTAS[[#This Row],[Karla]]-VENTAS[[#This Row],[Violeta]]-VENTAS[[#This Row],[Yanelys]]-VENTAS[[#This Row],[Adriana]]-VENTAS[[#This Row],[Daylin]]</f>
        <v>3.9822222222222226</v>
      </c>
      <c r="Q239" s="13"/>
    </row>
    <row r="240" spans="1:17" ht="14" x14ac:dyDescent="0.15">
      <c r="A240" s="39">
        <v>45082</v>
      </c>
      <c r="C240" s="6" t="s">
        <v>1801</v>
      </c>
      <c r="D240" s="6" t="s">
        <v>1720</v>
      </c>
      <c r="E240" s="4" t="str">
        <f>IFERROR(VLOOKUP(VENTAS[[#This Row],[Code]],INVENTARIO[],5,FALSE),"-")</f>
        <v>Jenas Ajustados Oscuro</v>
      </c>
      <c r="F240" s="4">
        <v>1</v>
      </c>
      <c r="G240" s="13">
        <v>35</v>
      </c>
      <c r="H240" s="13">
        <f>IFERROR(VLOOKUP(VENTAS[[#This Row],[Code]],INVENTARIO[],24,FALSE),"-")</f>
        <v>24.68181818181818</v>
      </c>
      <c r="I240" s="13">
        <f>(VENTAS[[#This Row],[Precio Venta]]-VENTAS[[#This Row],[Costo]])*VENTAS[[#This Row],[Cantidad]]</f>
        <v>10.31818181818182</v>
      </c>
      <c r="O240" s="13">
        <f>VENTAS[[#This Row],[Ganancia]]*0.1</f>
        <v>1.031818181818182</v>
      </c>
      <c r="P240" s="13">
        <f>VENTAS[[#This Row],[Ganancia]]-VENTAS[[#This Row],[Karla]]-VENTAS[[#This Row],[Violeta]]-VENTAS[[#This Row],[Yanelys]]-VENTAS[[#This Row],[Adriana]]-VENTAS[[#This Row],[Daylin]]</f>
        <v>9.2863636363636388</v>
      </c>
      <c r="Q240" s="13"/>
    </row>
    <row r="241" spans="1:17" ht="14" x14ac:dyDescent="0.15">
      <c r="A241" s="39">
        <v>45082</v>
      </c>
      <c r="C241" s="6" t="s">
        <v>1801</v>
      </c>
      <c r="D241" s="6" t="s">
        <v>1723</v>
      </c>
      <c r="E241" s="4" t="str">
        <f>IFERROR(VLOOKUP(VENTAS[[#This Row],[Code]],INVENTARIO[],5,FALSE),"-")</f>
        <v>Jeans Elastizados Pierna Ancha</v>
      </c>
      <c r="F241" s="4">
        <v>1</v>
      </c>
      <c r="G241" s="13">
        <v>35</v>
      </c>
      <c r="H241" s="13">
        <f>IFERROR(VLOOKUP(VENTAS[[#This Row],[Code]],INVENTARIO[],24,FALSE),"-")</f>
        <v>27.52272727272727</v>
      </c>
      <c r="I241" s="13">
        <f>(VENTAS[[#This Row],[Precio Venta]]-VENTAS[[#This Row],[Costo]])*VENTAS[[#This Row],[Cantidad]]</f>
        <v>7.4772727272727302</v>
      </c>
      <c r="O241" s="13">
        <f>VENTAS[[#This Row],[Ganancia]]*0.1</f>
        <v>0.74772727272727302</v>
      </c>
      <c r="P241" s="13">
        <f>VENTAS[[#This Row],[Ganancia]]-VENTAS[[#This Row],[Karla]]-VENTAS[[#This Row],[Violeta]]-VENTAS[[#This Row],[Yanelys]]-VENTAS[[#This Row],[Adriana]]-VENTAS[[#This Row],[Daylin]]</f>
        <v>6.7295454545454572</v>
      </c>
      <c r="Q241" s="13"/>
    </row>
    <row r="242" spans="1:17" ht="14" x14ac:dyDescent="0.15">
      <c r="A242" s="39">
        <v>45082</v>
      </c>
      <c r="C242" s="6" t="s">
        <v>1334</v>
      </c>
      <c r="D242" s="6" t="s">
        <v>1396</v>
      </c>
      <c r="E242" s="4" t="str">
        <f>IFERROR(VLOOKUP(VENTAS[[#This Row],[Code]],INVENTARIO[],5,FALSE),"-")</f>
        <v>Bañador una pieza con mariposa</v>
      </c>
      <c r="F242" s="4">
        <v>1</v>
      </c>
      <c r="G242" s="13">
        <v>20</v>
      </c>
      <c r="H242" s="13">
        <f>IFERROR(VLOOKUP(VENTAS[[#This Row],[Code]],INVENTARIO[],24,FALSE),"-")</f>
        <v>12.742777777777778</v>
      </c>
      <c r="I242" s="13">
        <f>(VENTAS[[#This Row],[Precio Venta]]-VENTAS[[#This Row],[Costo]])*VENTAS[[#This Row],[Cantidad]]</f>
        <v>7.2572222222222216</v>
      </c>
      <c r="N242" s="13">
        <v>0.73</v>
      </c>
      <c r="O242" s="13">
        <f>VENTAS[[#This Row],[Ganancia]]*0.1</f>
        <v>0.72572222222222216</v>
      </c>
      <c r="P242" s="13">
        <f>VENTAS[[#This Row],[Ganancia]]-VENTAS[[#This Row],[Karla]]-VENTAS[[#This Row],[Violeta]]-VENTAS[[#This Row],[Yanelys]]-VENTAS[[#This Row],[Adriana]]-VENTAS[[#This Row],[Daylin]]</f>
        <v>5.801499999999999</v>
      </c>
      <c r="Q242" s="13"/>
    </row>
    <row r="243" spans="1:17" ht="14" x14ac:dyDescent="0.15">
      <c r="A243" s="39">
        <v>45082</v>
      </c>
      <c r="C243" s="6" t="s">
        <v>1802</v>
      </c>
      <c r="D243" s="6" t="s">
        <v>1460</v>
      </c>
      <c r="E243" s="4" t="str">
        <f>IFERROR(VLOOKUP(VENTAS[[#This Row],[Code]],INVENTARIO[],5,FALSE),"-")</f>
        <v>Conjuntot Top corto &amp; Pantalones</v>
      </c>
      <c r="F243" s="4">
        <v>1</v>
      </c>
      <c r="G243" s="13">
        <v>30</v>
      </c>
      <c r="H243" s="13">
        <f>IFERROR(VLOOKUP(VENTAS[[#This Row],[Code]],INVENTARIO[],24,FALSE),"-")</f>
        <v>18.36888888888889</v>
      </c>
      <c r="I243" s="13">
        <f>(VENTAS[[#This Row],[Precio Venta]]-VENTAS[[#This Row],[Costo]])*VENTAS[[#This Row],[Cantidad]]</f>
        <v>11.63111111111111</v>
      </c>
      <c r="N243" s="13">
        <f>VENTAS[[#This Row],[Ganancia]]*0.1</f>
        <v>1.163111111111111</v>
      </c>
      <c r="O243" s="13">
        <f>VENTAS[[#This Row],[Ganancia]]*0.1</f>
        <v>1.163111111111111</v>
      </c>
      <c r="P243" s="13">
        <f>VENTAS[[#This Row],[Ganancia]]-VENTAS[[#This Row],[Karla]]-VENTAS[[#This Row],[Violeta]]-VENTAS[[#This Row],[Yanelys]]-VENTAS[[#This Row],[Adriana]]-VENTAS[[#This Row],[Daylin]]</f>
        <v>9.3048888888888897</v>
      </c>
      <c r="Q243" s="13"/>
    </row>
    <row r="244" spans="1:17" ht="14" x14ac:dyDescent="0.15">
      <c r="A244" s="39">
        <v>45085</v>
      </c>
      <c r="C244" s="6" t="s">
        <v>1803</v>
      </c>
      <c r="D244" s="6" t="s">
        <v>1361</v>
      </c>
      <c r="E244" s="4" t="str">
        <f>IFERROR(VLOOKUP(VENTAS[[#This Row],[Code]],INVENTARIO[],5,FALSE),"-")</f>
        <v xml:space="preserve">Pareo Falda </v>
      </c>
      <c r="F244" s="4">
        <v>1</v>
      </c>
      <c r="G244" s="13">
        <v>8</v>
      </c>
      <c r="H244" s="13">
        <f>IFERROR(VLOOKUP(VENTAS[[#This Row],[Code]],INVENTARIO[],24,FALSE),"-")</f>
        <v>4.3372222222222225</v>
      </c>
      <c r="I244" s="13">
        <f>(VENTAS[[#This Row],[Precio Venta]]-VENTAS[[#This Row],[Costo]])*VENTAS[[#This Row],[Cantidad]]</f>
        <v>3.6627777777777775</v>
      </c>
      <c r="M244" s="13">
        <v>0.37</v>
      </c>
      <c r="O244" s="13">
        <f>VENTAS[[#This Row],[Ganancia]]*0.1</f>
        <v>0.36627777777777776</v>
      </c>
      <c r="P244" s="13">
        <f>VENTAS[[#This Row],[Ganancia]]-VENTAS[[#This Row],[Karla]]-VENTAS[[#This Row],[Violeta]]-VENTAS[[#This Row],[Yanelys]]-VENTAS[[#This Row],[Adriana]]-VENTAS[[#This Row],[Daylin]]</f>
        <v>2.9264999999999994</v>
      </c>
      <c r="Q244" s="13"/>
    </row>
    <row r="245" spans="1:17" ht="14" x14ac:dyDescent="0.15">
      <c r="A245" s="39">
        <v>45085</v>
      </c>
      <c r="C245" s="6" t="s">
        <v>1803</v>
      </c>
      <c r="D245" s="6" t="s">
        <v>1378</v>
      </c>
      <c r="E245" s="4" t="str">
        <f>IFERROR(VLOOKUP(VENTAS[[#This Row],[Code]],INVENTARIO[],5,FALSE),"-")</f>
        <v>Bañador con Cremallera</v>
      </c>
      <c r="F245" s="4">
        <v>1</v>
      </c>
      <c r="G245" s="13">
        <v>28</v>
      </c>
      <c r="H245" s="13">
        <f>IFERROR(VLOOKUP(VENTAS[[#This Row],[Code]],INVENTARIO[],24,FALSE),"-")</f>
        <v>21.080555555555556</v>
      </c>
      <c r="I245" s="13">
        <f>(VENTAS[[#This Row],[Precio Venta]]-VENTAS[[#This Row],[Costo]])*VENTAS[[#This Row],[Cantidad]]</f>
        <v>6.9194444444444443</v>
      </c>
      <c r="M245" s="13">
        <v>0.69</v>
      </c>
      <c r="O245" s="13">
        <f>VENTAS[[#This Row],[Ganancia]]*0.1</f>
        <v>0.69194444444444447</v>
      </c>
      <c r="P245" s="13">
        <f>VENTAS[[#This Row],[Ganancia]]-VENTAS[[#This Row],[Karla]]-VENTAS[[#This Row],[Violeta]]-VENTAS[[#This Row],[Yanelys]]-VENTAS[[#This Row],[Adriana]]-VENTAS[[#This Row],[Daylin]]</f>
        <v>5.5375000000000005</v>
      </c>
      <c r="Q245" s="13"/>
    </row>
    <row r="246" spans="1:17" ht="15" customHeight="1" x14ac:dyDescent="0.15">
      <c r="A246" s="39">
        <v>45085</v>
      </c>
      <c r="C246" s="6" t="s">
        <v>1803</v>
      </c>
      <c r="D246" s="6" t="s">
        <v>1685</v>
      </c>
      <c r="E246" s="4" t="str">
        <f>IFERROR(VLOOKUP(VENTAS[[#This Row],[Code]],INVENTARIO[],5,FALSE),"-")</f>
        <v>Niñas 3 piezas Bañador bikini de rayas combinadas con abertura con kimono</v>
      </c>
      <c r="F246" s="4">
        <v>1</v>
      </c>
      <c r="G246" s="13">
        <v>25</v>
      </c>
      <c r="H246" s="13">
        <f>IFERROR(VLOOKUP(VENTAS[[#This Row],[Code]],INVENTARIO[],24,FALSE),"-")</f>
        <v>12.377272727272727</v>
      </c>
      <c r="I246" s="13">
        <f>(VENTAS[[#This Row],[Precio Venta]]-VENTAS[[#This Row],[Costo]])*VENTAS[[#This Row],[Cantidad]]</f>
        <v>12.622727272727273</v>
      </c>
      <c r="M246" s="13">
        <v>1.26</v>
      </c>
      <c r="O246" s="13">
        <f>VENTAS[[#This Row],[Ganancia]]*0.1</f>
        <v>1.2622727272727274</v>
      </c>
      <c r="P246" s="13">
        <f>VENTAS[[#This Row],[Ganancia]]-VENTAS[[#This Row],[Karla]]-VENTAS[[#This Row],[Violeta]]-VENTAS[[#This Row],[Yanelys]]-VENTAS[[#This Row],[Adriana]]-VENTAS[[#This Row],[Daylin]]</f>
        <v>10.100454545454546</v>
      </c>
      <c r="Q246" s="13"/>
    </row>
    <row r="247" spans="1:17" ht="14" x14ac:dyDescent="0.15">
      <c r="A247" s="90">
        <v>45085</v>
      </c>
      <c r="C247" s="6" t="s">
        <v>1803</v>
      </c>
      <c r="D247" s="6" t="s">
        <v>1694</v>
      </c>
      <c r="E247" s="4" t="str">
        <f>IFERROR(VLOOKUP(VENTAS[[#This Row],[Code]],INVENTARIO[],5,FALSE),"-")</f>
        <v>Bikini niña 3 piezas</v>
      </c>
      <c r="F247" s="4">
        <v>1</v>
      </c>
      <c r="G247" s="13">
        <v>25</v>
      </c>
      <c r="H247" s="13">
        <f>IFERROR(VLOOKUP(VENTAS[[#This Row],[Code]],INVENTARIO[],24,FALSE),"-")</f>
        <v>14.477272727272727</v>
      </c>
      <c r="I247" s="13">
        <f>(VENTAS[[#This Row],[Precio Venta]]-VENTAS[[#This Row],[Costo]])*VENTAS[[#This Row],[Cantidad]]</f>
        <v>10.522727272727273</v>
      </c>
      <c r="M247" s="13">
        <v>1.05</v>
      </c>
      <c r="O247" s="13">
        <f>VENTAS[[#This Row],[Ganancia]]*0.1</f>
        <v>1.0522727272727275</v>
      </c>
      <c r="P247" s="13">
        <f>VENTAS[[#This Row],[Ganancia]]-VENTAS[[#This Row],[Karla]]-VENTAS[[#This Row],[Violeta]]-VENTAS[[#This Row],[Yanelys]]-VENTAS[[#This Row],[Adriana]]-VENTAS[[#This Row],[Daylin]]</f>
        <v>8.420454545454545</v>
      </c>
      <c r="Q247" s="13"/>
    </row>
    <row r="248" spans="1:17" ht="14" x14ac:dyDescent="0.15">
      <c r="A248" s="39">
        <v>45083</v>
      </c>
      <c r="C248" s="6" t="s">
        <v>1805</v>
      </c>
      <c r="D248" s="6" t="s">
        <v>1440</v>
      </c>
      <c r="E248" s="4" t="str">
        <f>IFERROR(VLOOKUP(VENTAS[[#This Row],[Code]],INVENTARIO[],5,FALSE),"-")</f>
        <v>Vestido camiseta bajo con abertura</v>
      </c>
      <c r="F248" s="4">
        <v>1</v>
      </c>
      <c r="G248" s="13">
        <v>22</v>
      </c>
      <c r="H248" s="13">
        <f>IFERROR(VLOOKUP(VENTAS[[#This Row],[Code]],INVENTARIO[],24,FALSE),"-")</f>
        <v>13.388888888888889</v>
      </c>
      <c r="I248" s="13">
        <f>(VENTAS[[#This Row],[Precio Venta]]-VENTAS[[#This Row],[Costo]])*VENTAS[[#This Row],[Cantidad]]</f>
        <v>8.6111111111111107</v>
      </c>
      <c r="O248" s="13">
        <f>VENTAS[[#This Row],[Ganancia]]*0.1</f>
        <v>0.86111111111111116</v>
      </c>
      <c r="P248" s="13">
        <f>VENTAS[[#This Row],[Ganancia]]-VENTAS[[#This Row],[Karla]]-VENTAS[[#This Row],[Violeta]]-VENTAS[[#This Row],[Yanelys]]-VENTAS[[#This Row],[Adriana]]-VENTAS[[#This Row],[Daylin]]</f>
        <v>7.75</v>
      </c>
      <c r="Q248" s="13"/>
    </row>
    <row r="249" spans="1:17" ht="14" x14ac:dyDescent="0.15">
      <c r="A249" s="39">
        <v>45085</v>
      </c>
      <c r="C249" s="6" t="s">
        <v>1807</v>
      </c>
      <c r="D249" s="6" t="s">
        <v>1599</v>
      </c>
      <c r="E249" s="4" t="str">
        <f>IFERROR(VLOOKUP(VENTAS[[#This Row],[Code]],INVENTARIO[],5,FALSE),"-")</f>
        <v>Sandalias Rojas</v>
      </c>
      <c r="F249" s="4">
        <v>1</v>
      </c>
      <c r="G249" s="13">
        <v>35</v>
      </c>
      <c r="H249" s="13">
        <f>IFERROR(VLOOKUP(VENTAS[[#This Row],[Code]],INVENTARIO[],24,FALSE),"-")</f>
        <v>25.722222222222221</v>
      </c>
      <c r="I249" s="13">
        <f>(VENTAS[[#This Row],[Precio Venta]]-VENTAS[[#This Row],[Costo]])*VENTAS[[#This Row],[Cantidad]]</f>
        <v>9.2777777777777786</v>
      </c>
      <c r="L249" s="13">
        <v>0.93</v>
      </c>
      <c r="O249" s="13">
        <f>VENTAS[[#This Row],[Ganancia]]*0.1</f>
        <v>0.92777777777777792</v>
      </c>
      <c r="P249" s="13">
        <f>VENTAS[[#This Row],[Ganancia]]-VENTAS[[#This Row],[Karla]]-VENTAS[[#This Row],[Violeta]]-VENTAS[[#This Row],[Yanelys]]-VENTAS[[#This Row],[Adriana]]-VENTAS[[#This Row],[Daylin]]</f>
        <v>7.4200000000000008</v>
      </c>
      <c r="Q249" s="13"/>
    </row>
    <row r="250" spans="1:17" ht="14" x14ac:dyDescent="0.15">
      <c r="A250" s="39">
        <v>45085</v>
      </c>
      <c r="C250" s="6" t="s">
        <v>1807</v>
      </c>
      <c r="D250" s="6" t="s">
        <v>1796</v>
      </c>
      <c r="E250" s="4" t="str">
        <f>IFERROR(VLOOKUP(VENTAS[[#This Row],[Code]],INVENTARIO[],5,FALSE),"-")</f>
        <v>Sandalias de tiras de tacón cuadrado</v>
      </c>
      <c r="F250" s="4">
        <v>1</v>
      </c>
      <c r="G250" s="13">
        <v>45</v>
      </c>
      <c r="H250" s="13">
        <f>IFERROR(VLOOKUP(VENTAS[[#This Row],[Code]],INVENTARIO[],24,FALSE),"-")</f>
        <v>35.361764705882351</v>
      </c>
      <c r="I250" s="13">
        <f>(VENTAS[[#This Row],[Precio Venta]]-VENTAS[[#This Row],[Costo]])*VENTAS[[#This Row],[Cantidad]]</f>
        <v>9.6382352941176492</v>
      </c>
      <c r="L250" s="13">
        <v>0.96</v>
      </c>
      <c r="O250" s="13">
        <f>VENTAS[[#This Row],[Ganancia]]*0.1</f>
        <v>0.96382352941176497</v>
      </c>
      <c r="P250" s="13">
        <f>VENTAS[[#This Row],[Ganancia]]-VENTAS[[#This Row],[Karla]]-VENTAS[[#This Row],[Violeta]]-VENTAS[[#This Row],[Yanelys]]-VENTAS[[#This Row],[Adriana]]-VENTAS[[#This Row],[Daylin]]</f>
        <v>7.7144117647058836</v>
      </c>
      <c r="Q250" s="13"/>
    </row>
    <row r="251" spans="1:17" ht="14" x14ac:dyDescent="0.15">
      <c r="A251" s="39">
        <v>45086</v>
      </c>
      <c r="C251" s="6" t="s">
        <v>1806</v>
      </c>
      <c r="D251" s="6" t="s">
        <v>1536</v>
      </c>
      <c r="E251" s="4" t="str">
        <f>IFERROR(VLOOKUP(VENTAS[[#This Row],[Code]],INVENTARIO[],5,FALSE),"-")</f>
        <v>Shorts de cintura con cordón</v>
      </c>
      <c r="F251" s="4">
        <v>1</v>
      </c>
      <c r="G251" s="13">
        <v>19</v>
      </c>
      <c r="H251" s="13">
        <f>IFERROR(VLOOKUP(VENTAS[[#This Row],[Code]],INVENTARIO[],24,FALSE),"-")</f>
        <v>6.6655555555555566</v>
      </c>
      <c r="I251" s="13">
        <f>(VENTAS[[#This Row],[Precio Venta]]-VENTAS[[#This Row],[Costo]])*VENTAS[[#This Row],[Cantidad]]</f>
        <v>12.334444444444443</v>
      </c>
      <c r="L251" s="13">
        <v>1.23</v>
      </c>
      <c r="O251" s="13">
        <f>VENTAS[[#This Row],[Ganancia]]*0.1</f>
        <v>1.2334444444444443</v>
      </c>
      <c r="P251" s="13">
        <f>VENTAS[[#This Row],[Ganancia]]-VENTAS[[#This Row],[Karla]]-VENTAS[[#This Row],[Violeta]]-VENTAS[[#This Row],[Yanelys]]-VENTAS[[#This Row],[Adriana]]-VENTAS[[#This Row],[Daylin]]</f>
        <v>9.8709999999999987</v>
      </c>
      <c r="Q251" s="13"/>
    </row>
    <row r="252" spans="1:17" ht="14" x14ac:dyDescent="0.15">
      <c r="A252" s="39">
        <v>45086</v>
      </c>
      <c r="C252" s="6" t="s">
        <v>1806</v>
      </c>
      <c r="D252" s="6" t="s">
        <v>1514</v>
      </c>
      <c r="E252" s="4" t="str">
        <f>IFERROR(VLOOKUP(VENTAS[[#This Row],[Code]],INVENTARIO[],5,FALSE),"-")</f>
        <v>Bolsa cartera con manija</v>
      </c>
      <c r="F252" s="4">
        <v>1</v>
      </c>
      <c r="G252" s="13">
        <v>15</v>
      </c>
      <c r="H252" s="13">
        <f>IFERROR(VLOOKUP(VENTAS[[#This Row],[Code]],INVENTARIO[],24,FALSE),"-")</f>
        <v>8.8644444444444446</v>
      </c>
      <c r="I252" s="13">
        <f>(VENTAS[[#This Row],[Precio Venta]]-VENTAS[[#This Row],[Costo]])*VENTAS[[#This Row],[Cantidad]]</f>
        <v>6.1355555555555554</v>
      </c>
      <c r="L252" s="13">
        <v>0.61</v>
      </c>
      <c r="O252" s="13">
        <f>VENTAS[[#This Row],[Ganancia]]*0.1</f>
        <v>0.61355555555555563</v>
      </c>
      <c r="P252" s="13">
        <f>VENTAS[[#This Row],[Ganancia]]-VENTAS[[#This Row],[Karla]]-VENTAS[[#This Row],[Violeta]]-VENTAS[[#This Row],[Yanelys]]-VENTAS[[#This Row],[Adriana]]-VENTAS[[#This Row],[Daylin]]</f>
        <v>4.911999999999999</v>
      </c>
      <c r="Q252" s="13"/>
    </row>
    <row r="253" spans="1:17" ht="14" x14ac:dyDescent="0.15">
      <c r="A253" s="39">
        <v>45086</v>
      </c>
      <c r="C253" s="6" t="s">
        <v>1810</v>
      </c>
      <c r="D253" s="6" t="s">
        <v>1786</v>
      </c>
      <c r="E253" s="4" t="str">
        <f>IFERROR(VLOOKUP(VENTAS[[#This Row],[Code]],INVENTARIO[],5,FALSE),"-")</f>
        <v>Brasier de encaje_Negro Unitalla</v>
      </c>
      <c r="F253" s="4">
        <v>1</v>
      </c>
      <c r="G253" s="13">
        <v>7</v>
      </c>
      <c r="H253" s="13">
        <f>IFERROR(VLOOKUP(VENTAS[[#This Row],[Code]],INVENTARIO[],24,FALSE),"-")</f>
        <v>3.7111111111111112</v>
      </c>
      <c r="I253" s="13">
        <f>(VENTAS[[#This Row],[Precio Venta]]-VENTAS[[#This Row],[Costo]])*VENTAS[[#This Row],[Cantidad]]</f>
        <v>3.2888888888888888</v>
      </c>
      <c r="K253" s="13">
        <v>0.33</v>
      </c>
      <c r="O253" s="13">
        <f>VENTAS[[#This Row],[Ganancia]]*0.1</f>
        <v>0.3288888888888889</v>
      </c>
      <c r="P253" s="13">
        <f>VENTAS[[#This Row],[Ganancia]]-VENTAS[[#This Row],[Karla]]-VENTAS[[#This Row],[Violeta]]-VENTAS[[#This Row],[Yanelys]]-VENTAS[[#This Row],[Adriana]]-VENTAS[[#This Row],[Daylin]]</f>
        <v>2.63</v>
      </c>
      <c r="Q253" s="13"/>
    </row>
    <row r="254" spans="1:17" ht="14" x14ac:dyDescent="0.15">
      <c r="A254" s="39">
        <v>45086</v>
      </c>
      <c r="C254" s="6" t="s">
        <v>1810</v>
      </c>
      <c r="D254" s="6" t="s">
        <v>1651</v>
      </c>
      <c r="E254" s="4" t="str">
        <f>IFERROR(VLOOKUP(VENTAS[[#This Row],[Code]],INVENTARIO[],5,FALSE),"-")</f>
        <v>Brasier de encaje_Blanco Unitalla</v>
      </c>
      <c r="F254" s="4">
        <v>1</v>
      </c>
      <c r="G254" s="13">
        <v>7</v>
      </c>
      <c r="H254" s="13">
        <f>IFERROR(VLOOKUP(VENTAS[[#This Row],[Code]],INVENTARIO[],24,FALSE),"-")</f>
        <v>3.7111111111111112</v>
      </c>
      <c r="I254" s="13">
        <f>(VENTAS[[#This Row],[Precio Venta]]-VENTAS[[#This Row],[Costo]])*VENTAS[[#This Row],[Cantidad]]</f>
        <v>3.2888888888888888</v>
      </c>
      <c r="K254" s="13">
        <v>0.33</v>
      </c>
      <c r="O254" s="13">
        <f>VENTAS[[#This Row],[Ganancia]]*0.1</f>
        <v>0.3288888888888889</v>
      </c>
      <c r="P254" s="13">
        <f>VENTAS[[#This Row],[Ganancia]]-VENTAS[[#This Row],[Karla]]-VENTAS[[#This Row],[Violeta]]-VENTAS[[#This Row],[Yanelys]]-VENTAS[[#This Row],[Adriana]]-VENTAS[[#This Row],[Daylin]]</f>
        <v>2.63</v>
      </c>
      <c r="Q254" s="13"/>
    </row>
    <row r="255" spans="1:17" ht="14" x14ac:dyDescent="0.15">
      <c r="A255" s="39">
        <v>45086</v>
      </c>
      <c r="C255" s="6" t="s">
        <v>1811</v>
      </c>
      <c r="D255" s="6" t="s">
        <v>1568</v>
      </c>
      <c r="E255" s="4" t="str">
        <f>IFERROR(VLOOKUP(VENTAS[[#This Row],[Code]],INVENTARIO[],5,FALSE),"-")</f>
        <v>Top con nudo lateral de cuello cruzado</v>
      </c>
      <c r="F255" s="4">
        <v>1</v>
      </c>
      <c r="G255" s="13">
        <v>9</v>
      </c>
      <c r="H255" s="13">
        <f>IFERROR(VLOOKUP(VENTAS[[#This Row],[Code]],INVENTARIO[],24,FALSE),"-")</f>
        <v>4.9016666666666673</v>
      </c>
      <c r="I255" s="13">
        <f>(VENTAS[[#This Row],[Precio Venta]]-VENTAS[[#This Row],[Costo]])*VENTAS[[#This Row],[Cantidad]]</f>
        <v>4.0983333333333327</v>
      </c>
      <c r="M255" s="13">
        <v>0.41</v>
      </c>
      <c r="O255" s="13">
        <f>VENTAS[[#This Row],[Ganancia]]*0.1</f>
        <v>0.40983333333333327</v>
      </c>
      <c r="P255" s="13">
        <f>VENTAS[[#This Row],[Ganancia]]-VENTAS[[#This Row],[Karla]]-VENTAS[[#This Row],[Violeta]]-VENTAS[[#This Row],[Yanelys]]-VENTAS[[#This Row],[Adriana]]-VENTAS[[#This Row],[Daylin]]</f>
        <v>3.2784999999999993</v>
      </c>
      <c r="Q255" s="13"/>
    </row>
    <row r="256" spans="1:17" ht="14" x14ac:dyDescent="0.15">
      <c r="A256" s="39">
        <v>45086</v>
      </c>
      <c r="C256" s="6" t="s">
        <v>1811</v>
      </c>
      <c r="D256" s="6" t="s">
        <v>1542</v>
      </c>
      <c r="E256" s="4" t="str">
        <f>IFERROR(VLOOKUP(VENTAS[[#This Row],[Code]],INVENTARIO[],5,FALSE),"-")</f>
        <v>Top de cuello cruzado con nudo lateral</v>
      </c>
      <c r="F256" s="4">
        <v>1</v>
      </c>
      <c r="G256" s="13">
        <v>9</v>
      </c>
      <c r="H256" s="13">
        <f>IFERROR(VLOOKUP(VENTAS[[#This Row],[Code]],INVENTARIO[],24,FALSE),"-")</f>
        <v>5.0683333333333334</v>
      </c>
      <c r="I256" s="13">
        <f>(VENTAS[[#This Row],[Precio Venta]]-VENTAS[[#This Row],[Costo]])*VENTAS[[#This Row],[Cantidad]]</f>
        <v>3.9316666666666666</v>
      </c>
      <c r="M256" s="13">
        <v>0.39</v>
      </c>
      <c r="O256" s="13">
        <f>VENTAS[[#This Row],[Ganancia]]*0.1</f>
        <v>0.39316666666666666</v>
      </c>
      <c r="P256" s="13">
        <f>VENTAS[[#This Row],[Ganancia]]-VENTAS[[#This Row],[Karla]]-VENTAS[[#This Row],[Violeta]]-VENTAS[[#This Row],[Yanelys]]-VENTAS[[#This Row],[Adriana]]-VENTAS[[#This Row],[Daylin]]</f>
        <v>3.1484999999999999</v>
      </c>
      <c r="Q256" s="13"/>
    </row>
    <row r="257" spans="1:17" ht="14" x14ac:dyDescent="0.15">
      <c r="A257" s="39">
        <v>45086</v>
      </c>
      <c r="C257" s="6" t="s">
        <v>1812</v>
      </c>
      <c r="D257" s="6" t="s">
        <v>1383</v>
      </c>
      <c r="E257" s="4" t="str">
        <f>IFERROR(VLOOKUP(VENTAS[[#This Row],[Code]],INVENTARIO[],5,FALSE),"-")</f>
        <v>Bikini Mangas Negro</v>
      </c>
      <c r="F257" s="4">
        <v>1</v>
      </c>
      <c r="G257" s="13">
        <v>25</v>
      </c>
      <c r="H257" s="13">
        <f>IFERROR(VLOOKUP(VENTAS[[#This Row],[Code]],INVENTARIO[],24,FALSE),"-")</f>
        <v>14.040555555555555</v>
      </c>
      <c r="I257" s="13">
        <f>(VENTAS[[#This Row],[Precio Venta]]-VENTAS[[#This Row],[Costo]])*VENTAS[[#This Row],[Cantidad]]</f>
        <v>10.959444444444445</v>
      </c>
      <c r="O257" s="13">
        <f>VENTAS[[#This Row],[Ganancia]]*0.1</f>
        <v>1.0959444444444446</v>
      </c>
      <c r="P257" s="13">
        <f>VENTAS[[#This Row],[Ganancia]]-VENTAS[[#This Row],[Karla]]-VENTAS[[#This Row],[Violeta]]-VENTAS[[#This Row],[Yanelys]]-VENTAS[[#This Row],[Adriana]]-VENTAS[[#This Row],[Daylin]]</f>
        <v>9.8635000000000002</v>
      </c>
      <c r="Q257" s="13"/>
    </row>
    <row r="258" spans="1:17" ht="14" x14ac:dyDescent="0.15">
      <c r="A258" s="39">
        <v>45086</v>
      </c>
      <c r="C258" s="6" t="s">
        <v>1812</v>
      </c>
      <c r="D258" s="6" t="s">
        <v>1767</v>
      </c>
      <c r="E258" s="4" t="str">
        <f>IFERROR(VLOOKUP(VENTAS[[#This Row],[Code]],INVENTARIO[],5,FALSE),"-")</f>
        <v>Babydoll</v>
      </c>
      <c r="F258" s="4">
        <v>1</v>
      </c>
      <c r="G258" s="13">
        <v>12</v>
      </c>
      <c r="H258" s="13">
        <f>IFERROR(VLOOKUP(VENTAS[[#This Row],[Code]],INVENTARIO[],24,FALSE),"-")</f>
        <v>9.579411764705883</v>
      </c>
      <c r="I258" s="13">
        <f>(VENTAS[[#This Row],[Precio Venta]]-VENTAS[[#This Row],[Costo]])*VENTAS[[#This Row],[Cantidad]]</f>
        <v>2.420588235294117</v>
      </c>
      <c r="O258" s="13">
        <f>VENTAS[[#This Row],[Ganancia]]*0.1</f>
        <v>0.24205882352941172</v>
      </c>
      <c r="P258" s="13">
        <f>VENTAS[[#This Row],[Ganancia]]-VENTAS[[#This Row],[Karla]]-VENTAS[[#This Row],[Violeta]]-VENTAS[[#This Row],[Yanelys]]-VENTAS[[#This Row],[Adriana]]-VENTAS[[#This Row],[Daylin]]</f>
        <v>2.1785294117647052</v>
      </c>
      <c r="Q258" s="13"/>
    </row>
    <row r="259" spans="1:17" ht="14" x14ac:dyDescent="0.15">
      <c r="A259" s="39">
        <v>45086</v>
      </c>
      <c r="D259" s="6" t="s">
        <v>1621</v>
      </c>
      <c r="E259" s="4" t="str">
        <f>IFERROR(VLOOKUP(VENTAS[[#This Row],[Code]],INVENTARIO[],5,FALSE),"-")</f>
        <v>Bañador a rayas con lazo</v>
      </c>
      <c r="F259" s="4">
        <v>1</v>
      </c>
      <c r="G259" s="13">
        <v>15</v>
      </c>
      <c r="H259" s="13">
        <f>IFERROR(VLOOKUP(VENTAS[[#This Row],[Code]],INVENTARIO[],24,FALSE),"-")</f>
        <v>9.5</v>
      </c>
      <c r="I259" s="13">
        <f>(VENTAS[[#This Row],[Precio Venta]]-VENTAS[[#This Row],[Costo]])*VENTAS[[#This Row],[Cantidad]]</f>
        <v>5.5</v>
      </c>
      <c r="M259" s="13">
        <v>0.55000000000000004</v>
      </c>
      <c r="O259" s="13">
        <f>VENTAS[[#This Row],[Ganancia]]*0.1</f>
        <v>0.55000000000000004</v>
      </c>
      <c r="P259" s="13">
        <f>VENTAS[[#This Row],[Ganancia]]-VENTAS[[#This Row],[Karla]]-VENTAS[[#This Row],[Violeta]]-VENTAS[[#This Row],[Yanelys]]-VENTAS[[#This Row],[Adriana]]-VENTAS[[#This Row],[Daylin]]</f>
        <v>4.4000000000000004</v>
      </c>
      <c r="Q259" s="13"/>
    </row>
    <row r="260" spans="1:17" ht="14" x14ac:dyDescent="0.15">
      <c r="A260" s="39">
        <v>45086</v>
      </c>
      <c r="D260" s="6" t="s">
        <v>1720</v>
      </c>
      <c r="E260" s="4" t="str">
        <f>IFERROR(VLOOKUP(VENTAS[[#This Row],[Code]],INVENTARIO[],5,FALSE),"-")</f>
        <v>Jenas Ajustados Oscuro</v>
      </c>
      <c r="F260" s="4">
        <v>1</v>
      </c>
      <c r="G260" s="13">
        <v>35</v>
      </c>
      <c r="H260" s="13">
        <f>IFERROR(VLOOKUP(VENTAS[[#This Row],[Code]],INVENTARIO[],24,FALSE),"-")</f>
        <v>24.68181818181818</v>
      </c>
      <c r="I260" s="13">
        <f>(VENTAS[[#This Row],[Precio Venta]]-VENTAS[[#This Row],[Costo]])*VENTAS[[#This Row],[Cantidad]]</f>
        <v>10.31818181818182</v>
      </c>
      <c r="O260" s="13">
        <f>VENTAS[[#This Row],[Ganancia]]*0.1</f>
        <v>1.031818181818182</v>
      </c>
      <c r="P260" s="13">
        <f>VENTAS[[#This Row],[Ganancia]]-VENTAS[[#This Row],[Karla]]-VENTAS[[#This Row],[Violeta]]-VENTAS[[#This Row],[Yanelys]]-VENTAS[[#This Row],[Adriana]]-VENTAS[[#This Row],[Daylin]]</f>
        <v>9.2863636363636388</v>
      </c>
      <c r="Q260" s="13"/>
    </row>
    <row r="261" spans="1:17" ht="14" x14ac:dyDescent="0.15">
      <c r="A261" s="39">
        <v>45088</v>
      </c>
      <c r="D261" s="6" t="s">
        <v>1362</v>
      </c>
      <c r="E261" s="4" t="str">
        <f>IFERROR(VLOOKUP(VENTAS[[#This Row],[Code]],INVENTARIO[],5,FALSE),"-")</f>
        <v>Bikini Floral</v>
      </c>
      <c r="F261" s="4">
        <v>1</v>
      </c>
      <c r="G261" s="13">
        <v>25</v>
      </c>
      <c r="H261" s="13">
        <f>IFERROR(VLOOKUP(VENTAS[[#This Row],[Code]],INVENTARIO[],24,FALSE),"-")</f>
        <v>18.371111111111112</v>
      </c>
      <c r="I261" s="13">
        <f>(VENTAS[[#This Row],[Precio Venta]]-VENTAS[[#This Row],[Costo]])*VENTAS[[#This Row],[Cantidad]]</f>
        <v>6.6288888888888877</v>
      </c>
      <c r="M261" s="13">
        <v>0.66</v>
      </c>
      <c r="O261" s="13">
        <f>VENTAS[[#This Row],[Ganancia]]*0.1</f>
        <v>0.66288888888888886</v>
      </c>
      <c r="P261" s="13">
        <f>VENTAS[[#This Row],[Ganancia]]-VENTAS[[#This Row],[Karla]]-VENTAS[[#This Row],[Violeta]]-VENTAS[[#This Row],[Yanelys]]-VENTAS[[#This Row],[Adriana]]-VENTAS[[#This Row],[Daylin]]</f>
        <v>5.3059999999999992</v>
      </c>
      <c r="Q261" s="13"/>
    </row>
    <row r="262" spans="1:17" ht="14" x14ac:dyDescent="0.15">
      <c r="A262" s="39">
        <v>45088</v>
      </c>
      <c r="D262" s="6" t="s">
        <v>1679</v>
      </c>
      <c r="E262" s="4" t="str">
        <f>IFERROR(VLOOKUP(VENTAS[[#This Row],[Code]],INVENTARIO[],5,FALSE),"-")</f>
        <v>Vestido Tropical</v>
      </c>
      <c r="F262" s="4">
        <v>1</v>
      </c>
      <c r="G262" s="13">
        <v>30</v>
      </c>
      <c r="H262" s="13">
        <f>IFERROR(VLOOKUP(VENTAS[[#This Row],[Code]],INVENTARIO[],24,FALSE),"-")</f>
        <v>19.018636363636364</v>
      </c>
      <c r="I262" s="13">
        <f>(VENTAS[[#This Row],[Precio Venta]]-VENTAS[[#This Row],[Costo]])*VENTAS[[#This Row],[Cantidad]]</f>
        <v>10.981363636363636</v>
      </c>
      <c r="M262" s="13">
        <v>1.1000000000000001</v>
      </c>
      <c r="O262" s="13">
        <f>VENTAS[[#This Row],[Ganancia]]*0.1</f>
        <v>1.0981363636363637</v>
      </c>
      <c r="P262" s="13">
        <f>VENTAS[[#This Row],[Ganancia]]-VENTAS[[#This Row],[Karla]]-VENTAS[[#This Row],[Violeta]]-VENTAS[[#This Row],[Yanelys]]-VENTAS[[#This Row],[Adriana]]-VENTAS[[#This Row],[Daylin]]</f>
        <v>8.783227272727272</v>
      </c>
      <c r="Q262" s="13"/>
    </row>
    <row r="263" spans="1:17" ht="14" x14ac:dyDescent="0.15">
      <c r="A263" s="39">
        <v>45089</v>
      </c>
      <c r="D263" s="6" t="s">
        <v>1514</v>
      </c>
      <c r="E263" s="4" t="str">
        <f>IFERROR(VLOOKUP(VENTAS[[#This Row],[Code]],INVENTARIO[],5,FALSE),"-")</f>
        <v>Bolsa cartera con manija</v>
      </c>
      <c r="F263" s="4">
        <v>1</v>
      </c>
      <c r="G263" s="13">
        <v>15</v>
      </c>
      <c r="H263" s="13">
        <f>IFERROR(VLOOKUP(VENTAS[[#This Row],[Code]],INVENTARIO[],24,FALSE),"-")</f>
        <v>8.8644444444444446</v>
      </c>
      <c r="I263" s="13">
        <f>(VENTAS[[#This Row],[Precio Venta]]-VENTAS[[#This Row],[Costo]])*VENTAS[[#This Row],[Cantidad]]</f>
        <v>6.1355555555555554</v>
      </c>
      <c r="O263" s="13">
        <f>VENTAS[[#This Row],[Ganancia]]*0.1</f>
        <v>0.61355555555555563</v>
      </c>
      <c r="P263" s="13">
        <f>VENTAS[[#This Row],[Ganancia]]-VENTAS[[#This Row],[Karla]]-VENTAS[[#This Row],[Violeta]]-VENTAS[[#This Row],[Yanelys]]-VENTAS[[#This Row],[Adriana]]-VENTAS[[#This Row],[Daylin]]</f>
        <v>5.5220000000000002</v>
      </c>
      <c r="Q263" s="13"/>
    </row>
    <row r="264" spans="1:17" ht="14" x14ac:dyDescent="0.15">
      <c r="A264" s="39">
        <v>45089</v>
      </c>
      <c r="D264" s="6" t="s">
        <v>1721</v>
      </c>
      <c r="E264" s="4" t="str">
        <f>IFERROR(VLOOKUP(VENTAS[[#This Row],[Code]],INVENTARIO[],5,FALSE),"-")</f>
        <v xml:space="preserve">Falda Fruncida </v>
      </c>
      <c r="F264" s="4">
        <v>1</v>
      </c>
      <c r="G264" s="13">
        <v>25</v>
      </c>
      <c r="H264" s="13">
        <f>IFERROR(VLOOKUP(VENTAS[[#This Row],[Code]],INVENTARIO[],24,FALSE),"-")</f>
        <v>14.625</v>
      </c>
      <c r="I264" s="13">
        <f>(VENTAS[[#This Row],[Precio Venta]]-VENTAS[[#This Row],[Costo]])*VENTAS[[#This Row],[Cantidad]]</f>
        <v>10.375</v>
      </c>
      <c r="O264" s="13">
        <f>VENTAS[[#This Row],[Ganancia]]*0.1</f>
        <v>1.0375000000000001</v>
      </c>
      <c r="P264" s="13">
        <f>VENTAS[[#This Row],[Ganancia]]-VENTAS[[#This Row],[Karla]]-VENTAS[[#This Row],[Violeta]]-VENTAS[[#This Row],[Yanelys]]-VENTAS[[#This Row],[Adriana]]-VENTAS[[#This Row],[Daylin]]</f>
        <v>9.3375000000000004</v>
      </c>
      <c r="Q264" s="13"/>
    </row>
    <row r="265" spans="1:17" ht="14" x14ac:dyDescent="0.15">
      <c r="A265" s="39">
        <v>45089</v>
      </c>
      <c r="D265" s="6" t="s">
        <v>1686</v>
      </c>
      <c r="E265" s="4" t="str">
        <f>IFERROR(VLOOKUP(VENTAS[[#This Row],[Code]],INVENTARIO[],5,FALSE),"-")</f>
        <v>Pantalón Business Básico</v>
      </c>
      <c r="F265" s="4">
        <v>1</v>
      </c>
      <c r="G265" s="13">
        <v>30</v>
      </c>
      <c r="H265" s="13">
        <f>IFERROR(VLOOKUP(VENTAS[[#This Row],[Code]],INVENTARIO[],24,FALSE),"-")</f>
        <v>21.372272727272726</v>
      </c>
      <c r="I265" s="13">
        <f>(VENTAS[[#This Row],[Precio Venta]]-VENTAS[[#This Row],[Costo]])*VENTAS[[#This Row],[Cantidad]]</f>
        <v>8.6277272727272738</v>
      </c>
      <c r="O265" s="13">
        <f>VENTAS[[#This Row],[Ganancia]]*0.1</f>
        <v>0.86277272727272747</v>
      </c>
      <c r="P265" s="13">
        <f>VENTAS[[#This Row],[Ganancia]]-VENTAS[[#This Row],[Karla]]-VENTAS[[#This Row],[Violeta]]-VENTAS[[#This Row],[Yanelys]]-VENTAS[[#This Row],[Adriana]]-VENTAS[[#This Row],[Daylin]]</f>
        <v>7.7649545454545468</v>
      </c>
      <c r="Q265" s="13"/>
    </row>
    <row r="266" spans="1:17" ht="14" x14ac:dyDescent="0.15">
      <c r="A266" s="39">
        <v>45088</v>
      </c>
      <c r="D266" s="6" t="s">
        <v>1740</v>
      </c>
      <c r="E266" s="4" t="str">
        <f>IFERROR(VLOOKUP(VENTAS[[#This Row],[Code]],INVENTARIO[],5,FALSE),"-")</f>
        <v>Malla fina Pareo</v>
      </c>
      <c r="F266" s="4">
        <v>1</v>
      </c>
      <c r="G266" s="13">
        <v>12</v>
      </c>
      <c r="H266" s="13">
        <f>IFERROR(VLOOKUP(VENTAS[[#This Row],[Code]],INVENTARIO[],24,FALSE),"-")</f>
        <v>6.9235294117647062</v>
      </c>
      <c r="I266" s="13">
        <f>(VENTAS[[#This Row],[Precio Venta]]-VENTAS[[#This Row],[Costo]])*VENTAS[[#This Row],[Cantidad]]</f>
        <v>5.0764705882352938</v>
      </c>
      <c r="O266" s="13">
        <f>VENTAS[[#This Row],[Ganancia]]*0.1</f>
        <v>0.50764705882352945</v>
      </c>
      <c r="P266" s="13">
        <f>VENTAS[[#This Row],[Ganancia]]-VENTAS[[#This Row],[Karla]]-VENTAS[[#This Row],[Violeta]]-VENTAS[[#This Row],[Yanelys]]-VENTAS[[#This Row],[Adriana]]-VENTAS[[#This Row],[Daylin]]</f>
        <v>4.5688235294117643</v>
      </c>
      <c r="Q266" s="13"/>
    </row>
    <row r="267" spans="1:17" ht="14" x14ac:dyDescent="0.15">
      <c r="A267" s="39">
        <v>45089</v>
      </c>
      <c r="D267" s="6" t="s">
        <v>1366</v>
      </c>
      <c r="E267" s="4" t="str">
        <f>IFERROR(VLOOKUP(VENTAS[[#This Row],[Code]],INVENTARIO[],5,FALSE),"-")</f>
        <v>Bikini Mangas Fuccia</v>
      </c>
      <c r="F267" s="4">
        <v>1</v>
      </c>
      <c r="G267" s="13">
        <v>22</v>
      </c>
      <c r="H267" s="13">
        <f>IFERROR(VLOOKUP(VENTAS[[#This Row],[Code]],INVENTARIO[],24,FALSE),"-")</f>
        <v>14.495000000000001</v>
      </c>
      <c r="I267" s="13">
        <f>(VENTAS[[#This Row],[Precio Venta]]-VENTAS[[#This Row],[Costo]])*VENTAS[[#This Row],[Cantidad]]</f>
        <v>7.504999999999999</v>
      </c>
      <c r="O267" s="13">
        <f>VENTAS[[#This Row],[Ganancia]]*0.1</f>
        <v>0.75049999999999994</v>
      </c>
      <c r="P267" s="13">
        <f>VENTAS[[#This Row],[Ganancia]]-VENTAS[[#This Row],[Karla]]-VENTAS[[#This Row],[Violeta]]-VENTAS[[#This Row],[Yanelys]]-VENTAS[[#This Row],[Adriana]]-VENTAS[[#This Row],[Daylin]]</f>
        <v>6.7544999999999993</v>
      </c>
      <c r="Q267" s="13"/>
    </row>
    <row r="268" spans="1:17" ht="14" x14ac:dyDescent="0.15">
      <c r="A268" s="39">
        <v>45089</v>
      </c>
      <c r="D268" s="6" t="s">
        <v>1490</v>
      </c>
      <c r="E268" s="4" t="str">
        <f>IFERROR(VLOOKUP(VENTAS[[#This Row],[Code]],INVENTARIO[],5,FALSE),"-")</f>
        <v>Bikini tropical con estampado de hoja</v>
      </c>
      <c r="F268" s="4">
        <v>1</v>
      </c>
      <c r="G268" s="13">
        <v>20</v>
      </c>
      <c r="H268" s="13">
        <f>IFERROR(VLOOKUP(VENTAS[[#This Row],[Code]],INVENTARIO[],24,FALSE),"-")</f>
        <v>13.388888888888889</v>
      </c>
      <c r="I268" s="13">
        <f>(VENTAS[[#This Row],[Precio Venta]]-VENTAS[[#This Row],[Costo]])*VENTAS[[#This Row],[Cantidad]]</f>
        <v>6.6111111111111107</v>
      </c>
      <c r="O268" s="13">
        <f>VENTAS[[#This Row],[Ganancia]]*0.1</f>
        <v>0.66111111111111109</v>
      </c>
      <c r="P268" s="13">
        <f>VENTAS[[#This Row],[Ganancia]]-VENTAS[[#This Row],[Karla]]-VENTAS[[#This Row],[Violeta]]-VENTAS[[#This Row],[Yanelys]]-VENTAS[[#This Row],[Adriana]]-VENTAS[[#This Row],[Daylin]]</f>
        <v>5.9499999999999993</v>
      </c>
      <c r="Q268" s="13"/>
    </row>
    <row r="269" spans="1:17" ht="14" x14ac:dyDescent="0.15">
      <c r="A269" s="39">
        <v>45089</v>
      </c>
      <c r="D269" s="6" t="s">
        <v>1766</v>
      </c>
      <c r="E269" s="4" t="str">
        <f>IFERROR(VLOOKUP(VENTAS[[#This Row],[Code]],INVENTARIO[],5,FALSE),"-")</f>
        <v>Vestido rojo asimétrico</v>
      </c>
      <c r="F269" s="4">
        <v>1</v>
      </c>
      <c r="G269" s="13">
        <v>25</v>
      </c>
      <c r="H269" s="13">
        <f>IFERROR(VLOOKUP(VENTAS[[#This Row],[Code]],INVENTARIO[],24,FALSE),"-")</f>
        <v>20.242647058823529</v>
      </c>
      <c r="I269" s="13">
        <f>(VENTAS[[#This Row],[Precio Venta]]-VENTAS[[#This Row],[Costo]])*VENTAS[[#This Row],[Cantidad]]</f>
        <v>4.757352941176471</v>
      </c>
      <c r="O269" s="13">
        <f>VENTAS[[#This Row],[Ganancia]]*0.1</f>
        <v>0.47573529411764715</v>
      </c>
      <c r="P269" s="13">
        <f>VENTAS[[#This Row],[Ganancia]]-VENTAS[[#This Row],[Karla]]-VENTAS[[#This Row],[Violeta]]-VENTAS[[#This Row],[Yanelys]]-VENTAS[[#This Row],[Adriana]]-VENTAS[[#This Row],[Daylin]]</f>
        <v>4.2816176470588241</v>
      </c>
      <c r="Q269" s="13"/>
    </row>
    <row r="270" spans="1:17" ht="14" x14ac:dyDescent="0.15">
      <c r="A270" s="39">
        <v>45090</v>
      </c>
      <c r="D270" s="6" t="s">
        <v>1757</v>
      </c>
      <c r="E270" s="4" t="str">
        <f>IFERROR(VLOOKUP(VENTAS[[#This Row],[Code]],INVENTARIO[],5,FALSE),"-")</f>
        <v>Set de lencería de encaje</v>
      </c>
      <c r="F270" s="4">
        <v>1</v>
      </c>
      <c r="G270" s="13">
        <v>15</v>
      </c>
      <c r="H270" s="13">
        <f>IFERROR(VLOOKUP(VENTAS[[#This Row],[Code]],INVENTARIO[],24,FALSE),"-")</f>
        <v>7.1088235294117643</v>
      </c>
      <c r="I270" s="13">
        <f>(VENTAS[[#This Row],[Precio Venta]]-VENTAS[[#This Row],[Costo]])*VENTAS[[#This Row],[Cantidad]]</f>
        <v>7.8911764705882357</v>
      </c>
      <c r="O270" s="13">
        <f>VENTAS[[#This Row],[Ganancia]]*0.1</f>
        <v>0.78911764705882359</v>
      </c>
      <c r="P270" s="13">
        <f>VENTAS[[#This Row],[Ganancia]]-VENTAS[[#This Row],[Karla]]-VENTAS[[#This Row],[Violeta]]-VENTAS[[#This Row],[Yanelys]]-VENTAS[[#This Row],[Adriana]]-VENTAS[[#This Row],[Daylin]]</f>
        <v>7.1020588235294122</v>
      </c>
      <c r="Q270" s="13"/>
    </row>
    <row r="271" spans="1:17" ht="14" x14ac:dyDescent="0.15">
      <c r="A271" s="39">
        <v>45090</v>
      </c>
      <c r="D271" s="6" t="s">
        <v>1683</v>
      </c>
      <c r="E271" s="4" t="str">
        <f>IFERROR(VLOOKUP(VENTAS[[#This Row],[Code]],INVENTARIO[],5,FALSE),"-")</f>
        <v xml:space="preserve"> Pantaloneta Verde</v>
      </c>
      <c r="F271" s="4">
        <v>1</v>
      </c>
      <c r="G271" s="13">
        <v>25</v>
      </c>
      <c r="H271" s="13">
        <f>IFERROR(VLOOKUP(VENTAS[[#This Row],[Code]],INVENTARIO[],24,FALSE),"-")</f>
        <v>14.871363636363636</v>
      </c>
      <c r="I271" s="13">
        <f>(VENTAS[[#This Row],[Precio Venta]]-VENTAS[[#This Row],[Costo]])*VENTAS[[#This Row],[Cantidad]]</f>
        <v>10.128636363636364</v>
      </c>
      <c r="O271" s="13">
        <f>VENTAS[[#This Row],[Ganancia]]*0.1</f>
        <v>1.0128636363636365</v>
      </c>
      <c r="P271" s="13">
        <f>VENTAS[[#This Row],[Ganancia]]-VENTAS[[#This Row],[Karla]]-VENTAS[[#This Row],[Violeta]]-VENTAS[[#This Row],[Yanelys]]-VENTAS[[#This Row],[Adriana]]-VENTAS[[#This Row],[Daylin]]</f>
        <v>9.1157727272727271</v>
      </c>
      <c r="Q271" s="13"/>
    </row>
    <row r="272" spans="1:17" ht="14" x14ac:dyDescent="0.15">
      <c r="A272" s="39">
        <v>45090</v>
      </c>
      <c r="D272" s="6" t="s">
        <v>1655</v>
      </c>
      <c r="E272" s="4" t="str">
        <f>IFERROR(VLOOKUP(VENTAS[[#This Row],[Code]],INVENTARIO[],5,FALSE),"-")</f>
        <v>Braguitas invisibles</v>
      </c>
      <c r="F272" s="4">
        <v>3</v>
      </c>
      <c r="G272" s="13">
        <v>3.5</v>
      </c>
      <c r="H272" s="13">
        <f>IFERROR(VLOOKUP(VENTAS[[#This Row],[Code]],INVENTARIO[],24,FALSE),"-")</f>
        <v>1.9944444444444445</v>
      </c>
      <c r="I272" s="13">
        <f>(VENTAS[[#This Row],[Precio Venta]]-VENTAS[[#This Row],[Costo]])*VENTAS[[#This Row],[Cantidad]]</f>
        <v>4.5166666666666666</v>
      </c>
      <c r="O272" s="13">
        <f>VENTAS[[#This Row],[Ganancia]]*0.1</f>
        <v>0.45166666666666666</v>
      </c>
      <c r="P272" s="13">
        <f>VENTAS[[#This Row],[Ganancia]]-VENTAS[[#This Row],[Karla]]-VENTAS[[#This Row],[Violeta]]-VENTAS[[#This Row],[Yanelys]]-VENTAS[[#This Row],[Adriana]]-VENTAS[[#This Row],[Daylin]]</f>
        <v>4.0649999999999995</v>
      </c>
      <c r="Q272" s="13"/>
    </row>
    <row r="273" spans="1:17" ht="14" x14ac:dyDescent="0.15">
      <c r="A273" s="39">
        <v>45090</v>
      </c>
      <c r="D273" s="6" t="s">
        <v>1786</v>
      </c>
      <c r="E273" s="4" t="str">
        <f>IFERROR(VLOOKUP(VENTAS[[#This Row],[Code]],INVENTARIO[],5,FALSE),"-")</f>
        <v>Brasier de encaje_Negro Unitalla</v>
      </c>
      <c r="F273" s="4">
        <v>1</v>
      </c>
      <c r="G273" s="13">
        <v>7</v>
      </c>
      <c r="H273" s="13">
        <f>IFERROR(VLOOKUP(VENTAS[[#This Row],[Code]],INVENTARIO[],24,FALSE),"-")</f>
        <v>3.7111111111111112</v>
      </c>
      <c r="I273" s="13">
        <f>(VENTAS[[#This Row],[Precio Venta]]-VENTAS[[#This Row],[Costo]])*VENTAS[[#This Row],[Cantidad]]</f>
        <v>3.2888888888888888</v>
      </c>
      <c r="O273" s="13">
        <f>VENTAS[[#This Row],[Ganancia]]*0.1</f>
        <v>0.3288888888888889</v>
      </c>
      <c r="P273" s="13">
        <f>VENTAS[[#This Row],[Ganancia]]-VENTAS[[#This Row],[Karla]]-VENTAS[[#This Row],[Violeta]]-VENTAS[[#This Row],[Yanelys]]-VENTAS[[#This Row],[Adriana]]-VENTAS[[#This Row],[Daylin]]</f>
        <v>2.96</v>
      </c>
      <c r="Q273" s="13"/>
    </row>
    <row r="274" spans="1:17" ht="14" x14ac:dyDescent="0.15">
      <c r="A274" s="39">
        <v>45090</v>
      </c>
      <c r="D274" s="6" t="s">
        <v>1715</v>
      </c>
      <c r="E274" s="4" t="str">
        <f>IFERROR(VLOOKUP(VENTAS[[#This Row],[Code]],INVENTARIO[],5,FALSE),"-")</f>
        <v>Top Dreamer Blanco</v>
      </c>
      <c r="F274" s="4">
        <v>1</v>
      </c>
      <c r="G274" s="13">
        <v>12</v>
      </c>
      <c r="H274" s="13">
        <f>IFERROR(VLOOKUP(VENTAS[[#This Row],[Code]],INVENTARIO[],24,FALSE),"-")</f>
        <v>6.7590909090909079</v>
      </c>
      <c r="I274" s="13">
        <f>(VENTAS[[#This Row],[Precio Venta]]-VENTAS[[#This Row],[Costo]])*VENTAS[[#This Row],[Cantidad]]</f>
        <v>5.2409090909090921</v>
      </c>
      <c r="O274" s="13">
        <f>VENTAS[[#This Row],[Ganancia]]*0.1</f>
        <v>0.52409090909090927</v>
      </c>
      <c r="P274" s="13">
        <f>VENTAS[[#This Row],[Ganancia]]-VENTAS[[#This Row],[Karla]]-VENTAS[[#This Row],[Violeta]]-VENTAS[[#This Row],[Yanelys]]-VENTAS[[#This Row],[Adriana]]-VENTAS[[#This Row],[Daylin]]</f>
        <v>4.7168181818181827</v>
      </c>
      <c r="Q274" s="13"/>
    </row>
    <row r="275" spans="1:17" ht="14" x14ac:dyDescent="0.15">
      <c r="A275" s="39">
        <v>45090</v>
      </c>
      <c r="D275" s="6" t="s">
        <v>1589</v>
      </c>
      <c r="E275" s="4" t="str">
        <f>IFERROR(VLOOKUP(VENTAS[[#This Row],[Code]],INVENTARIO[],5,FALSE),"-")</f>
        <v>Vestido de un hombro</v>
      </c>
      <c r="F275" s="4">
        <v>1</v>
      </c>
      <c r="G275" s="13">
        <v>19</v>
      </c>
      <c r="H275" s="13">
        <f>IFERROR(VLOOKUP(VENTAS[[#This Row],[Code]],INVENTARIO[],24,FALSE),"-")</f>
        <v>11.944444444444445</v>
      </c>
      <c r="I275" s="13">
        <f>(VENTAS[[#This Row],[Precio Venta]]-VENTAS[[#This Row],[Costo]])*VENTAS[[#This Row],[Cantidad]]</f>
        <v>7.0555555555555554</v>
      </c>
      <c r="O275" s="13">
        <f>VENTAS[[#This Row],[Ganancia]]*0.1</f>
        <v>0.7055555555555556</v>
      </c>
      <c r="P275" s="13">
        <f>VENTAS[[#This Row],[Ganancia]]-VENTAS[[#This Row],[Karla]]-VENTAS[[#This Row],[Violeta]]-VENTAS[[#This Row],[Yanelys]]-VENTAS[[#This Row],[Adriana]]-VENTAS[[#This Row],[Daylin]]</f>
        <v>6.35</v>
      </c>
      <c r="Q275" s="13"/>
    </row>
    <row r="276" spans="1:17" ht="28" x14ac:dyDescent="0.15">
      <c r="A276" s="133">
        <v>45090</v>
      </c>
      <c r="B276" s="101"/>
      <c r="C276" s="101"/>
      <c r="D276" s="100" t="s">
        <v>1524</v>
      </c>
      <c r="E276" s="102" t="str">
        <f>IFERROR(VLOOKUP(VENTAS[[#This Row],[Code]],INVENTARIO[],5,FALSE),"-")</f>
        <v>Calcetines unicolor</v>
      </c>
      <c r="F276" s="102">
        <v>2</v>
      </c>
      <c r="G276" s="103">
        <v>1.5</v>
      </c>
      <c r="H276" s="103">
        <f>IFERROR(VLOOKUP(VENTAS[[#This Row],[Code]],INVENTARIO[],24,FALSE),"-")</f>
        <v>0.84444444444444444</v>
      </c>
      <c r="I276" s="103">
        <f>(VENTAS[[#This Row],[Precio Venta]]-VENTAS[[#This Row],[Costo]])*VENTAS[[#This Row],[Cantidad]]</f>
        <v>1.3111111111111111</v>
      </c>
      <c r="J276" s="103"/>
      <c r="K276" s="103"/>
      <c r="L276" s="103"/>
      <c r="M276" s="103"/>
      <c r="N276" s="103"/>
      <c r="O276" s="103">
        <f>VENTAS[[#This Row],[Ganancia]]*0.1</f>
        <v>0.13111111111111112</v>
      </c>
      <c r="P276" s="103">
        <f>VENTAS[[#This Row],[Ganancia]]-VENTAS[[#This Row],[Karla]]-VENTAS[[#This Row],[Violeta]]-VENTAS[[#This Row],[Yanelys]]-VENTAS[[#This Row],[Adriana]]-VENTAS[[#This Row],[Daylin]]</f>
        <v>1.18</v>
      </c>
      <c r="Q276" s="12" t="s">
        <v>1814</v>
      </c>
    </row>
    <row r="277" spans="1:17" ht="14" x14ac:dyDescent="0.15">
      <c r="A277" s="38" t="s">
        <v>47</v>
      </c>
      <c r="D277" s="6" t="s">
        <v>1656</v>
      </c>
      <c r="E277" s="4" t="str">
        <f>IFERROR(VLOOKUP(VENTAS[[#This Row],[Code]],INVENTARIO[],5,FALSE),"-")</f>
        <v>Top Cuello encaje</v>
      </c>
      <c r="F277" s="4">
        <v>1</v>
      </c>
      <c r="G277" s="13">
        <v>7</v>
      </c>
      <c r="H277" s="13">
        <f>IFERROR(VLOOKUP(VENTAS[[#This Row],[Code]],INVENTARIO[],24,FALSE),"-")</f>
        <v>6.3581818181818175</v>
      </c>
      <c r="I277" s="13">
        <f>(VENTAS[[#This Row],[Precio Venta]]-VENTAS[[#This Row],[Costo]])*VENTAS[[#This Row],[Cantidad]]</f>
        <v>0.64181818181818251</v>
      </c>
      <c r="O277" s="13">
        <f>VENTAS[[#This Row],[Ganancia]]*0.1</f>
        <v>6.4181818181818256E-2</v>
      </c>
      <c r="P277" s="13">
        <f>VENTAS[[#This Row],[Ganancia]]-VENTAS[[#This Row],[Karla]]-VENTAS[[#This Row],[Violeta]]-VENTAS[[#This Row],[Yanelys]]-VENTAS[[#This Row],[Adriana]]-VENTAS[[#This Row],[Daylin]]</f>
        <v>0.57763636363636428</v>
      </c>
      <c r="Q277" s="13"/>
    </row>
    <row r="278" spans="1:17" ht="14" x14ac:dyDescent="0.15">
      <c r="A278" s="38" t="s">
        <v>47</v>
      </c>
      <c r="D278" s="6" t="s">
        <v>1786</v>
      </c>
      <c r="E278" s="4" t="str">
        <f>IFERROR(VLOOKUP(VENTAS[[#This Row],[Code]],INVENTARIO[],5,FALSE),"-")</f>
        <v>Brasier de encaje_Negro Unitalla</v>
      </c>
      <c r="F278" s="4">
        <v>1</v>
      </c>
      <c r="G278" s="13">
        <v>4</v>
      </c>
      <c r="H278" s="13">
        <f>IFERROR(VLOOKUP(VENTAS[[#This Row],[Code]],INVENTARIO[],24,FALSE),"-")</f>
        <v>3.7111111111111112</v>
      </c>
      <c r="I278" s="13">
        <f>(VENTAS[[#This Row],[Precio Venta]]-VENTAS[[#This Row],[Costo]])*VENTAS[[#This Row],[Cantidad]]</f>
        <v>0.28888888888888875</v>
      </c>
      <c r="O278" s="13">
        <f>VENTAS[[#This Row],[Ganancia]]*0.1</f>
        <v>2.8888888888888877E-2</v>
      </c>
      <c r="P278" s="13">
        <f>VENTAS[[#This Row],[Ganancia]]-VENTAS[[#This Row],[Karla]]-VENTAS[[#This Row],[Violeta]]-VENTAS[[#This Row],[Yanelys]]-VENTAS[[#This Row],[Adriana]]-VENTAS[[#This Row],[Daylin]]</f>
        <v>0.2599999999999999</v>
      </c>
      <c r="Q278" s="13"/>
    </row>
    <row r="279" spans="1:17" ht="14" x14ac:dyDescent="0.15">
      <c r="A279" s="39">
        <v>45093</v>
      </c>
      <c r="D279" s="6" t="s">
        <v>1400</v>
      </c>
      <c r="E279" s="4" t="str">
        <f>IFERROR(VLOOKUP(VENTAS[[#This Row],[Code]],INVENTARIO[],5,FALSE),"-")</f>
        <v>Vestido cruzado con abertura con nudo delantero</v>
      </c>
      <c r="F279" s="4">
        <v>1</v>
      </c>
      <c r="G279" s="13">
        <v>25</v>
      </c>
      <c r="H279" s="13">
        <f>IFERROR(VLOOKUP(VENTAS[[#This Row],[Code]],INVENTARIO[],24,FALSE),"-")</f>
        <v>16.768888888888888</v>
      </c>
      <c r="I279" s="13">
        <f>(VENTAS[[#This Row],[Precio Venta]]-VENTAS[[#This Row],[Costo]])*VENTAS[[#This Row],[Cantidad]]</f>
        <v>8.2311111111111117</v>
      </c>
      <c r="L279" s="13">
        <v>0.82</v>
      </c>
      <c r="O279" s="13">
        <f>VENTAS[[#This Row],[Ganancia]]*0.1</f>
        <v>0.82311111111111124</v>
      </c>
      <c r="P279" s="13">
        <f>VENTAS[[#This Row],[Ganancia]]-VENTAS[[#This Row],[Karla]]-VENTAS[[#This Row],[Violeta]]-VENTAS[[#This Row],[Yanelys]]-VENTAS[[#This Row],[Adriana]]-VENTAS[[#This Row],[Daylin]]</f>
        <v>6.5880000000000001</v>
      </c>
      <c r="Q279" s="13"/>
    </row>
    <row r="280" spans="1:17" ht="14" x14ac:dyDescent="0.15">
      <c r="A280" s="39">
        <v>45093</v>
      </c>
      <c r="D280" s="6" t="s">
        <v>1437</v>
      </c>
      <c r="E280" s="4" t="str">
        <f>IFERROR(VLOOKUP(VENTAS[[#This Row],[Code]],INVENTARIO[],5,FALSE),"-")</f>
        <v>Vestido Malla en contraste Lunares Elegante</v>
      </c>
      <c r="F280" s="4">
        <v>1</v>
      </c>
      <c r="G280" s="13">
        <v>25</v>
      </c>
      <c r="H280" s="13">
        <f>IFERROR(VLOOKUP(VENTAS[[#This Row],[Code]],INVENTARIO[],24,FALSE),"-")</f>
        <v>13.111111111111111</v>
      </c>
      <c r="I280" s="13">
        <f>(VENTAS[[#This Row],[Precio Venta]]-VENTAS[[#This Row],[Costo]])*VENTAS[[#This Row],[Cantidad]]</f>
        <v>11.888888888888889</v>
      </c>
      <c r="N280" s="13">
        <v>1.19</v>
      </c>
      <c r="O280" s="13">
        <f>VENTAS[[#This Row],[Ganancia]]*0.1</f>
        <v>1.1888888888888889</v>
      </c>
      <c r="P280" s="13">
        <f>VENTAS[[#This Row],[Ganancia]]-VENTAS[[#This Row],[Karla]]-VENTAS[[#This Row],[Violeta]]-VENTAS[[#This Row],[Yanelys]]-VENTAS[[#This Row],[Adriana]]-VENTAS[[#This Row],[Daylin]]</f>
        <v>9.5100000000000016</v>
      </c>
      <c r="Q280" s="13"/>
    </row>
    <row r="281" spans="1:17" ht="14" x14ac:dyDescent="0.15">
      <c r="A281" s="39">
        <v>45093</v>
      </c>
      <c r="D281" s="6" t="s">
        <v>1425</v>
      </c>
      <c r="E281" s="4" t="str">
        <f>IFERROR(VLOOKUP(VENTAS[[#This Row],[Code]],INVENTARIO[],5,FALSE),"-")</f>
        <v>Vestido de cuello cuadrado de espalda abierta</v>
      </c>
      <c r="F281" s="4">
        <v>1</v>
      </c>
      <c r="G281" s="13">
        <v>20</v>
      </c>
      <c r="H281" s="13">
        <f>IFERROR(VLOOKUP(VENTAS[[#This Row],[Code]],INVENTARIO[],24,FALSE),"-")</f>
        <v>11.875555555555556</v>
      </c>
      <c r="I281" s="13">
        <f>(VENTAS[[#This Row],[Precio Venta]]-VENTAS[[#This Row],[Costo]])*VENTAS[[#This Row],[Cantidad]]</f>
        <v>8.1244444444444444</v>
      </c>
      <c r="O281" s="13">
        <f>VENTAS[[#This Row],[Ganancia]]*0.1</f>
        <v>0.81244444444444452</v>
      </c>
      <c r="P281" s="13">
        <f>VENTAS[[#This Row],[Ganancia]]-VENTAS[[#This Row],[Karla]]-VENTAS[[#This Row],[Violeta]]-VENTAS[[#This Row],[Yanelys]]-VENTAS[[#This Row],[Adriana]]-VENTAS[[#This Row],[Daylin]]</f>
        <v>7.3119999999999994</v>
      </c>
      <c r="Q281" s="13"/>
    </row>
    <row r="282" spans="1:17" ht="14" x14ac:dyDescent="0.15">
      <c r="A282" s="39">
        <v>45093</v>
      </c>
      <c r="D282" s="6" t="s">
        <v>1418</v>
      </c>
      <c r="E282" s="4" t="str">
        <f>IFERROR(VLOOKUP(VENTAS[[#This Row],[Code]],INVENTARIO[],5,FALSE),"-")</f>
        <v>Vestido ajustado de tirantes con abertura</v>
      </c>
      <c r="F282" s="4">
        <v>1</v>
      </c>
      <c r="G282" s="13">
        <v>18</v>
      </c>
      <c r="H282" s="13">
        <f>IFERROR(VLOOKUP(VENTAS[[#This Row],[Code]],INVENTARIO[],24,FALSE),"-")</f>
        <v>9.18</v>
      </c>
      <c r="I282" s="13">
        <f>(VENTAS[[#This Row],[Precio Venta]]-VENTAS[[#This Row],[Costo]])*VENTAS[[#This Row],[Cantidad]]</f>
        <v>8.82</v>
      </c>
      <c r="O282" s="13">
        <f>VENTAS[[#This Row],[Ganancia]]*0.1</f>
        <v>0.88200000000000012</v>
      </c>
      <c r="P282" s="13">
        <f>VENTAS[[#This Row],[Ganancia]]-VENTAS[[#This Row],[Karla]]-VENTAS[[#This Row],[Violeta]]-VENTAS[[#This Row],[Yanelys]]-VENTAS[[#This Row],[Adriana]]-VENTAS[[#This Row],[Daylin]]</f>
        <v>7.9380000000000006</v>
      </c>
      <c r="Q282" s="13"/>
    </row>
    <row r="283" spans="1:17" ht="14" x14ac:dyDescent="0.15">
      <c r="A283" s="39">
        <v>45093</v>
      </c>
      <c r="D283" s="6" t="s">
        <v>1398</v>
      </c>
      <c r="E283" s="4" t="str">
        <f>IFERROR(VLOOKUP(VENTAS[[#This Row],[Code]],INVENTARIO[],5,FALSE),"-")</f>
        <v>Vestido con estampado floral con abertura alta</v>
      </c>
      <c r="F283" s="4">
        <v>1</v>
      </c>
      <c r="G283" s="13">
        <v>30</v>
      </c>
      <c r="H283" s="13">
        <f>IFERROR(VLOOKUP(VENTAS[[#This Row],[Code]],INVENTARIO[],24,FALSE),"-")</f>
        <v>20.855555555555558</v>
      </c>
      <c r="I283" s="13">
        <f>(VENTAS[[#This Row],[Precio Venta]]-VENTAS[[#This Row],[Costo]])*VENTAS[[#This Row],[Cantidad]]</f>
        <v>9.1444444444444422</v>
      </c>
      <c r="O283" s="13">
        <f>VENTAS[[#This Row],[Ganancia]]*0.1</f>
        <v>0.91444444444444428</v>
      </c>
      <c r="P283" s="13">
        <f>VENTAS[[#This Row],[Ganancia]]-VENTAS[[#This Row],[Karla]]-VENTAS[[#This Row],[Violeta]]-VENTAS[[#This Row],[Yanelys]]-VENTAS[[#This Row],[Adriana]]-VENTAS[[#This Row],[Daylin]]</f>
        <v>8.2299999999999986</v>
      </c>
      <c r="Q283" s="13"/>
    </row>
    <row r="284" spans="1:17" ht="14" x14ac:dyDescent="0.15">
      <c r="A284" s="39">
        <v>45093</v>
      </c>
      <c r="D284" s="6" t="s">
        <v>1430</v>
      </c>
      <c r="E284" s="4" t="str">
        <f>IFERROR(VLOOKUP(VENTAS[[#This Row],[Code]],INVENTARIO[],5,FALSE),"-")</f>
        <v>Vestido con abertura con botón floral de margarita</v>
      </c>
      <c r="F284" s="4">
        <v>1</v>
      </c>
      <c r="G284" s="13">
        <v>25</v>
      </c>
      <c r="H284" s="13">
        <f>IFERROR(VLOOKUP(VENTAS[[#This Row],[Code]],INVENTARIO[],24,FALSE),"-")</f>
        <v>16.8</v>
      </c>
      <c r="I284" s="13">
        <f>(VENTAS[[#This Row],[Precio Venta]]-VENTAS[[#This Row],[Costo]])*VENTAS[[#This Row],[Cantidad]]</f>
        <v>8.1999999999999993</v>
      </c>
      <c r="O284" s="13">
        <f>VENTAS[[#This Row],[Ganancia]]*0.1</f>
        <v>0.82</v>
      </c>
      <c r="P284" s="13">
        <f>VENTAS[[#This Row],[Ganancia]]-VENTAS[[#This Row],[Karla]]-VENTAS[[#This Row],[Violeta]]-VENTAS[[#This Row],[Yanelys]]-VENTAS[[#This Row],[Adriana]]-VENTAS[[#This Row],[Daylin]]</f>
        <v>7.379999999999999</v>
      </c>
      <c r="Q284" s="13"/>
    </row>
    <row r="285" spans="1:17" ht="14" x14ac:dyDescent="0.15">
      <c r="A285" s="39">
        <v>45093</v>
      </c>
      <c r="D285" s="6" t="s">
        <v>1564</v>
      </c>
      <c r="E285" s="4" t="str">
        <f>IFERROR(VLOOKUP(VENTAS[[#This Row],[Code]],INVENTARIO[],5,FALSE),"-")</f>
        <v>Vestido con estampado jungla</v>
      </c>
      <c r="F285" s="4">
        <v>1</v>
      </c>
      <c r="G285" s="13">
        <v>17</v>
      </c>
      <c r="H285" s="13">
        <f>IFERROR(VLOOKUP(VENTAS[[#This Row],[Code]],INVENTARIO[],24,FALSE),"-")</f>
        <v>10.722222222222221</v>
      </c>
      <c r="I285" s="13">
        <f>(VENTAS[[#This Row],[Precio Venta]]-VENTAS[[#This Row],[Costo]])*VENTAS[[#This Row],[Cantidad]]</f>
        <v>6.2777777777777786</v>
      </c>
      <c r="O285" s="13">
        <f>VENTAS[[#This Row],[Ganancia]]*0.1</f>
        <v>0.62777777777777788</v>
      </c>
      <c r="P285" s="13">
        <f>VENTAS[[#This Row],[Ganancia]]-VENTAS[[#This Row],[Karla]]-VENTAS[[#This Row],[Violeta]]-VENTAS[[#This Row],[Yanelys]]-VENTAS[[#This Row],[Adriana]]-VENTAS[[#This Row],[Daylin]]</f>
        <v>5.65</v>
      </c>
      <c r="Q285" s="13"/>
    </row>
    <row r="286" spans="1:17" ht="14" x14ac:dyDescent="0.15">
      <c r="A286" s="39">
        <v>45093</v>
      </c>
      <c r="D286" s="6" t="s">
        <v>1643</v>
      </c>
      <c r="E286" s="4" t="str">
        <f>IFERROR(VLOOKUP(VENTAS[[#This Row],[Code]],INVENTARIO[],5,FALSE),"-")</f>
        <v>Vestido Ajustado brillo</v>
      </c>
      <c r="F286" s="4">
        <v>1</v>
      </c>
      <c r="G286" s="13">
        <v>17</v>
      </c>
      <c r="H286" s="13">
        <f>IFERROR(VLOOKUP(VENTAS[[#This Row],[Code]],INVENTARIO[],24,FALSE),"-")</f>
        <v>9.1111111111111107</v>
      </c>
      <c r="I286" s="13">
        <f>(VENTAS[[#This Row],[Precio Venta]]-VENTAS[[#This Row],[Costo]])*VENTAS[[#This Row],[Cantidad]]</f>
        <v>7.8888888888888893</v>
      </c>
      <c r="O286" s="13">
        <f>VENTAS[[#This Row],[Ganancia]]*0.1</f>
        <v>0.78888888888888897</v>
      </c>
      <c r="P286" s="13">
        <f>VENTAS[[#This Row],[Ganancia]]-VENTAS[[#This Row],[Karla]]-VENTAS[[#This Row],[Violeta]]-VENTAS[[#This Row],[Yanelys]]-VENTAS[[#This Row],[Adriana]]-VENTAS[[#This Row],[Daylin]]</f>
        <v>7.1000000000000005</v>
      </c>
      <c r="Q286" s="13"/>
    </row>
    <row r="287" spans="1:17" ht="14" x14ac:dyDescent="0.15">
      <c r="A287" s="39">
        <v>45093</v>
      </c>
      <c r="D287" s="6" t="s">
        <v>1726</v>
      </c>
      <c r="E287" s="4" t="str">
        <f>IFERROR(VLOOKUP(VENTAS[[#This Row],[Code]],INVENTARIO[],5,FALSE),"-")</f>
        <v>Jeans Ajustados Claro</v>
      </c>
      <c r="F287" s="4">
        <v>1</v>
      </c>
      <c r="G287" s="13">
        <v>35</v>
      </c>
      <c r="H287" s="13">
        <f>IFERROR(VLOOKUP(VENTAS[[#This Row],[Code]],INVENTARIO[],24,FALSE),"-")</f>
        <v>25.818181818181817</v>
      </c>
      <c r="I287" s="13">
        <f>(VENTAS[[#This Row],[Precio Venta]]-VENTAS[[#This Row],[Costo]])*VENTAS[[#This Row],[Cantidad]]</f>
        <v>9.1818181818181834</v>
      </c>
      <c r="N287" s="13">
        <v>0.92</v>
      </c>
      <c r="O287" s="13">
        <f>VENTAS[[#This Row],[Ganancia]]*0.1</f>
        <v>0.91818181818181843</v>
      </c>
      <c r="P287" s="13">
        <f>VENTAS[[#This Row],[Ganancia]]-VENTAS[[#This Row],[Karla]]-VENTAS[[#This Row],[Violeta]]-VENTAS[[#This Row],[Yanelys]]-VENTAS[[#This Row],[Adriana]]-VENTAS[[#This Row],[Daylin]]</f>
        <v>7.3436363636363655</v>
      </c>
      <c r="Q287" s="13"/>
    </row>
    <row r="288" spans="1:17" ht="14" x14ac:dyDescent="0.15">
      <c r="A288" s="39">
        <v>45093</v>
      </c>
      <c r="D288" s="6" t="s">
        <v>1720</v>
      </c>
      <c r="E288" s="4" t="str">
        <f>IFERROR(VLOOKUP(VENTAS[[#This Row],[Code]],INVENTARIO[],5,FALSE),"-")</f>
        <v>Jenas Ajustados Oscuro</v>
      </c>
      <c r="F288" s="4">
        <v>1</v>
      </c>
      <c r="G288" s="13">
        <v>35</v>
      </c>
      <c r="H288" s="13">
        <f>IFERROR(VLOOKUP(VENTAS[[#This Row],[Code]],INVENTARIO[],24,FALSE),"-")</f>
        <v>24.68181818181818</v>
      </c>
      <c r="I288" s="13">
        <f>(VENTAS[[#This Row],[Precio Venta]]-VENTAS[[#This Row],[Costo]])*VENTAS[[#This Row],[Cantidad]]</f>
        <v>10.31818181818182</v>
      </c>
      <c r="N288" s="13">
        <v>1.03</v>
      </c>
      <c r="O288" s="13">
        <f>VENTAS[[#This Row],[Ganancia]]*0.1</f>
        <v>1.031818181818182</v>
      </c>
      <c r="P288" s="13">
        <f>VENTAS[[#This Row],[Ganancia]]-VENTAS[[#This Row],[Karla]]-VENTAS[[#This Row],[Violeta]]-VENTAS[[#This Row],[Yanelys]]-VENTAS[[#This Row],[Adriana]]-VENTAS[[#This Row],[Daylin]]</f>
        <v>8.2563636363636395</v>
      </c>
      <c r="Q288" s="13"/>
    </row>
    <row r="289" spans="1:17" ht="14" x14ac:dyDescent="0.15">
      <c r="A289" s="39">
        <v>45094</v>
      </c>
      <c r="D289" s="6" t="s">
        <v>1735</v>
      </c>
      <c r="E289" s="4" t="str">
        <f>IFERROR(VLOOKUP(VENTAS[[#This Row],[Code]],INVENTARIO[],5,FALSE),"-")</f>
        <v>Jean con roto sencillo</v>
      </c>
      <c r="F289" s="4">
        <v>1</v>
      </c>
      <c r="G289" s="13">
        <v>40</v>
      </c>
      <c r="H289" s="13">
        <f>IFERROR(VLOOKUP(VENTAS[[#This Row],[Code]],INVENTARIO[],24,FALSE),"-")</f>
        <v>32.264705882352942</v>
      </c>
      <c r="I289" s="13">
        <f>(VENTAS[[#This Row],[Precio Venta]]-VENTAS[[#This Row],[Costo]])*VENTAS[[#This Row],[Cantidad]]</f>
        <v>7.735294117647058</v>
      </c>
      <c r="O289" s="13">
        <f>VENTAS[[#This Row],[Ganancia]]*0.1</f>
        <v>0.7735294117647058</v>
      </c>
      <c r="P289" s="13">
        <f>VENTAS[[#This Row],[Ganancia]]-VENTAS[[#This Row],[Karla]]-VENTAS[[#This Row],[Violeta]]-VENTAS[[#This Row],[Yanelys]]-VENTAS[[#This Row],[Adriana]]-VENTAS[[#This Row],[Daylin]]</f>
        <v>6.9617647058823522</v>
      </c>
      <c r="Q289" s="13"/>
    </row>
    <row r="290" spans="1:17" ht="14" x14ac:dyDescent="0.15">
      <c r="A290" s="39">
        <v>45094</v>
      </c>
      <c r="D290" s="6" t="s">
        <v>1719</v>
      </c>
      <c r="E290" s="4" t="str">
        <f>IFERROR(VLOOKUP(VENTAS[[#This Row],[Code]],INVENTARIO[],5,FALSE),"-")</f>
        <v>Jenas Ajustados Oscuro</v>
      </c>
      <c r="F290" s="4">
        <v>1</v>
      </c>
      <c r="G290" s="13">
        <v>35</v>
      </c>
      <c r="H290" s="13">
        <f>IFERROR(VLOOKUP(VENTAS[[#This Row],[Code]],INVENTARIO[],24,FALSE),"-")</f>
        <v>24.68181818181818</v>
      </c>
      <c r="I290" s="13">
        <f>(VENTAS[[#This Row],[Precio Venta]]-VENTAS[[#This Row],[Costo]])*VENTAS[[#This Row],[Cantidad]]</f>
        <v>10.31818181818182</v>
      </c>
      <c r="O290" s="13">
        <f>VENTAS[[#This Row],[Ganancia]]*0.1</f>
        <v>1.031818181818182</v>
      </c>
      <c r="P290" s="13">
        <f>VENTAS[[#This Row],[Ganancia]]-VENTAS[[#This Row],[Karla]]-VENTAS[[#This Row],[Violeta]]-VENTAS[[#This Row],[Yanelys]]-VENTAS[[#This Row],[Adriana]]-VENTAS[[#This Row],[Daylin]]</f>
        <v>9.2863636363636388</v>
      </c>
      <c r="Q290" s="13"/>
    </row>
    <row r="291" spans="1:17" ht="14" x14ac:dyDescent="0.15">
      <c r="A291" s="39">
        <v>45094</v>
      </c>
      <c r="D291" s="6" t="s">
        <v>1723</v>
      </c>
      <c r="E291" s="4" t="str">
        <f>IFERROR(VLOOKUP(VENTAS[[#This Row],[Code]],INVENTARIO[],5,FALSE),"-")</f>
        <v>Jeans Elastizados Pierna Ancha</v>
      </c>
      <c r="F291" s="4">
        <v>1</v>
      </c>
      <c r="G291" s="13">
        <v>35</v>
      </c>
      <c r="H291" s="13">
        <f>IFERROR(VLOOKUP(VENTAS[[#This Row],[Code]],INVENTARIO[],24,FALSE),"-")</f>
        <v>27.52272727272727</v>
      </c>
      <c r="I291" s="13">
        <f>(VENTAS[[#This Row],[Precio Venta]]-VENTAS[[#This Row],[Costo]])*VENTAS[[#This Row],[Cantidad]]</f>
        <v>7.4772727272727302</v>
      </c>
      <c r="N291" s="13">
        <v>0.75</v>
      </c>
      <c r="O291" s="13">
        <f>VENTAS[[#This Row],[Ganancia]]*0.1</f>
        <v>0.74772727272727302</v>
      </c>
      <c r="P291" s="13">
        <f>VENTAS[[#This Row],[Ganancia]]-VENTAS[[#This Row],[Karla]]-VENTAS[[#This Row],[Violeta]]-VENTAS[[#This Row],[Yanelys]]-VENTAS[[#This Row],[Adriana]]-VENTAS[[#This Row],[Daylin]]</f>
        <v>5.9795454545454572</v>
      </c>
      <c r="Q291" s="13"/>
    </row>
    <row r="292" spans="1:17" ht="14" x14ac:dyDescent="0.15">
      <c r="A292" s="39">
        <v>45094</v>
      </c>
      <c r="D292" s="6" t="s">
        <v>1393</v>
      </c>
      <c r="E292" s="4" t="str">
        <f>IFERROR(VLOOKUP(VENTAS[[#This Row],[Code]],INVENTARIO[],5,FALSE),"-")</f>
        <v>Jeans de pierna recta desgarro</v>
      </c>
      <c r="F292" s="4">
        <v>1</v>
      </c>
      <c r="G292" s="13">
        <v>30</v>
      </c>
      <c r="H292" s="13">
        <f>IFERROR(VLOOKUP(VENTAS[[#This Row],[Code]],INVENTARIO[],24,FALSE),"-")</f>
        <v>18.686666666666667</v>
      </c>
      <c r="I292" s="13">
        <f>(VENTAS[[#This Row],[Precio Venta]]-VENTAS[[#This Row],[Costo]])*VENTAS[[#This Row],[Cantidad]]</f>
        <v>11.313333333333333</v>
      </c>
      <c r="O292" s="13">
        <f>VENTAS[[#This Row],[Ganancia]]*0.1</f>
        <v>1.1313333333333333</v>
      </c>
      <c r="P292" s="13">
        <f>VENTAS[[#This Row],[Ganancia]]-VENTAS[[#This Row],[Karla]]-VENTAS[[#This Row],[Violeta]]-VENTAS[[#This Row],[Yanelys]]-VENTAS[[#This Row],[Adriana]]-VENTAS[[#This Row],[Daylin]]</f>
        <v>10.181999999999999</v>
      </c>
      <c r="Q292" s="13"/>
    </row>
    <row r="293" spans="1:17" ht="14" x14ac:dyDescent="0.15">
      <c r="A293" s="39">
        <v>45094</v>
      </c>
      <c r="D293" s="6" t="s">
        <v>1401</v>
      </c>
      <c r="E293" s="4" t="str">
        <f>IFERROR(VLOOKUP(VENTAS[[#This Row],[Code]],INVENTARIO[],5,FALSE),"-")</f>
        <v>Top de manga farol con abertura en espalda</v>
      </c>
      <c r="F293" s="4">
        <v>1</v>
      </c>
      <c r="G293" s="13">
        <v>14</v>
      </c>
      <c r="H293" s="13">
        <f>IFERROR(VLOOKUP(VENTAS[[#This Row],[Code]],INVENTARIO[],24,FALSE),"-")</f>
        <v>8.8577777777777769</v>
      </c>
      <c r="I293" s="13">
        <f>(VENTAS[[#This Row],[Precio Venta]]-VENTAS[[#This Row],[Costo]])*VENTAS[[#This Row],[Cantidad]]</f>
        <v>5.1422222222222231</v>
      </c>
      <c r="O293" s="13">
        <f>VENTAS[[#This Row],[Ganancia]]*0.1</f>
        <v>0.51422222222222236</v>
      </c>
      <c r="P293" s="13">
        <f>VENTAS[[#This Row],[Ganancia]]-VENTAS[[#This Row],[Karla]]-VENTAS[[#This Row],[Violeta]]-VENTAS[[#This Row],[Yanelys]]-VENTAS[[#This Row],[Adriana]]-VENTAS[[#This Row],[Daylin]]</f>
        <v>4.628000000000001</v>
      </c>
      <c r="Q293" s="13"/>
    </row>
    <row r="294" spans="1:17" ht="14" x14ac:dyDescent="0.15">
      <c r="A294" s="39">
        <v>45095</v>
      </c>
      <c r="C294" s="6" t="s">
        <v>1815</v>
      </c>
      <c r="D294" s="6" t="s">
        <v>1406</v>
      </c>
      <c r="E294" s="4" t="str">
        <f>IFERROR(VLOOKUP(VENTAS[[#This Row],[Code]],INVENTARIO[],5,FALSE),"-")</f>
        <v>Pantalones de pierna ancha de talle alto con abertura</v>
      </c>
      <c r="F294" s="4">
        <v>1</v>
      </c>
      <c r="G294" s="13">
        <v>0</v>
      </c>
      <c r="H294" s="13">
        <f>IFERROR(VLOOKUP(VENTAS[[#This Row],[Code]],INVENTARIO[],24,FALSE),"-")</f>
        <v>13.15111111111111</v>
      </c>
      <c r="I294" s="13">
        <f>(VENTAS[[#This Row],[Precio Venta]]-VENTAS[[#This Row],[Costo]])*VENTAS[[#This Row],[Cantidad]]</f>
        <v>-13.15111111111111</v>
      </c>
      <c r="O294" s="13">
        <f>VENTAS[[#This Row],[Ganancia]]*0.1</f>
        <v>-1.3151111111111111</v>
      </c>
      <c r="P294" s="13">
        <f>VENTAS[[#This Row],[Ganancia]]-VENTAS[[#This Row],[Karla]]-VENTAS[[#This Row],[Violeta]]-VENTAS[[#This Row],[Yanelys]]-VENTAS[[#This Row],[Adriana]]-VENTAS[[#This Row],[Daylin]]</f>
        <v>-11.835999999999999</v>
      </c>
      <c r="Q294" s="13"/>
    </row>
    <row r="295" spans="1:17" ht="14" x14ac:dyDescent="0.15">
      <c r="A295" s="39">
        <v>45096</v>
      </c>
      <c r="D295" s="6" t="s">
        <v>1797</v>
      </c>
      <c r="E295" s="4" t="str">
        <f>IFERROR(VLOOKUP(VENTAS[[#This Row],[Code]],INVENTARIO[],5,FALSE),"-")</f>
        <v>Top negro tipo cami</v>
      </c>
      <c r="F295" s="4">
        <v>1</v>
      </c>
      <c r="G295" s="13">
        <v>12</v>
      </c>
      <c r="H295" s="13">
        <f>IFERROR(VLOOKUP(VENTAS[[#This Row],[Code]],INVENTARIO[],24,FALSE),"-")</f>
        <v>7.3235294117647056</v>
      </c>
      <c r="I295" s="13">
        <f>(VENTAS[[#This Row],[Precio Venta]]-VENTAS[[#This Row],[Costo]])*VENTAS[[#This Row],[Cantidad]]</f>
        <v>4.6764705882352944</v>
      </c>
      <c r="L295" s="13">
        <v>0.47</v>
      </c>
      <c r="O295" s="13">
        <f>VENTAS[[#This Row],[Ganancia]]*0.1</f>
        <v>0.46764705882352947</v>
      </c>
      <c r="P295" s="13">
        <f>VENTAS[[#This Row],[Ganancia]]-VENTAS[[#This Row],[Karla]]-VENTAS[[#This Row],[Violeta]]-VENTAS[[#This Row],[Yanelys]]-VENTAS[[#This Row],[Adriana]]-VENTAS[[#This Row],[Daylin]]</f>
        <v>3.7388235294117651</v>
      </c>
      <c r="Q295" s="13"/>
    </row>
    <row r="296" spans="1:17" ht="14" x14ac:dyDescent="0.15">
      <c r="A296" s="39">
        <v>45096</v>
      </c>
      <c r="D296" s="6" t="s">
        <v>1761</v>
      </c>
      <c r="E296" s="4" t="str">
        <f>IFERROR(VLOOKUP(VENTAS[[#This Row],[Code]],INVENTARIO[],5,FALSE),"-")</f>
        <v>Blusa elegante de cuello blanco</v>
      </c>
      <c r="F296" s="4">
        <v>1</v>
      </c>
      <c r="G296" s="13">
        <v>15</v>
      </c>
      <c r="H296" s="13">
        <f>IFERROR(VLOOKUP(VENTAS[[#This Row],[Code]],INVENTARIO[],24,FALSE),"-")</f>
        <v>11.976470588235294</v>
      </c>
      <c r="I296" s="13">
        <f>(VENTAS[[#This Row],[Precio Venta]]-VENTAS[[#This Row],[Costo]])*VENTAS[[#This Row],[Cantidad]]</f>
        <v>3.0235294117647058</v>
      </c>
      <c r="N296" s="13">
        <v>0.3</v>
      </c>
      <c r="O296" s="13">
        <f>VENTAS[[#This Row],[Ganancia]]*0.1</f>
        <v>0.3023529411764706</v>
      </c>
      <c r="P296" s="13">
        <f>VENTAS[[#This Row],[Ganancia]]-VENTAS[[#This Row],[Karla]]-VENTAS[[#This Row],[Violeta]]-VENTAS[[#This Row],[Yanelys]]-VENTAS[[#This Row],[Adriana]]-VENTAS[[#This Row],[Daylin]]</f>
        <v>2.4211764705882355</v>
      </c>
      <c r="Q296" s="13"/>
    </row>
    <row r="297" spans="1:17" ht="14" x14ac:dyDescent="0.15">
      <c r="A297" s="39">
        <v>45097</v>
      </c>
      <c r="D297" s="6" t="s">
        <v>1366</v>
      </c>
      <c r="E297" s="4" t="str">
        <f>IFERROR(VLOOKUP(VENTAS[[#This Row],[Code]],INVENTARIO[],5,FALSE),"-")</f>
        <v>Bikini Mangas Fuccia</v>
      </c>
      <c r="F297" s="4">
        <v>1</v>
      </c>
      <c r="G297" s="13">
        <v>22</v>
      </c>
      <c r="H297" s="13">
        <f>IFERROR(VLOOKUP(VENTAS[[#This Row],[Code]],INVENTARIO[],24,FALSE),"-")</f>
        <v>14.495000000000001</v>
      </c>
      <c r="I297" s="13">
        <f>(VENTAS[[#This Row],[Precio Venta]]-VENTAS[[#This Row],[Costo]])*VENTAS[[#This Row],[Cantidad]]</f>
        <v>7.504999999999999</v>
      </c>
      <c r="L297" s="13">
        <v>0.75</v>
      </c>
      <c r="O297" s="13">
        <f>VENTAS[[#This Row],[Ganancia]]*0.1</f>
        <v>0.75049999999999994</v>
      </c>
      <c r="P297" s="13">
        <f>VENTAS[[#This Row],[Ganancia]]-VENTAS[[#This Row],[Karla]]-VENTAS[[#This Row],[Violeta]]-VENTAS[[#This Row],[Yanelys]]-VENTAS[[#This Row],[Adriana]]-VENTAS[[#This Row],[Daylin]]</f>
        <v>6.0044999999999993</v>
      </c>
      <c r="Q297" s="13"/>
    </row>
    <row r="298" spans="1:17" ht="14" x14ac:dyDescent="0.15">
      <c r="A298" s="39">
        <v>45097</v>
      </c>
      <c r="D298" s="6" t="s">
        <v>1724</v>
      </c>
      <c r="E298" s="4" t="str">
        <f>IFERROR(VLOOKUP(VENTAS[[#This Row],[Code]],INVENTARIO[],5,FALSE),"-")</f>
        <v>Jeans Elastizados Pierna Ancha</v>
      </c>
      <c r="F298" s="4">
        <v>1</v>
      </c>
      <c r="G298" s="13">
        <v>35</v>
      </c>
      <c r="H298" s="13">
        <f>IFERROR(VLOOKUP(VENTAS[[#This Row],[Code]],INVENTARIO[],24,FALSE),"-")</f>
        <v>27.52272727272727</v>
      </c>
      <c r="I298" s="13">
        <f>(VENTAS[[#This Row],[Precio Venta]]-VENTAS[[#This Row],[Costo]])*VENTAS[[#This Row],[Cantidad]]</f>
        <v>7.4772727272727302</v>
      </c>
      <c r="J298" s="13">
        <v>0.75</v>
      </c>
      <c r="O298" s="13">
        <f>VENTAS[[#This Row],[Ganancia]]*0.1</f>
        <v>0.74772727272727302</v>
      </c>
      <c r="P298" s="13">
        <f>VENTAS[[#This Row],[Ganancia]]-VENTAS[[#This Row],[Karla]]-VENTAS[[#This Row],[Violeta]]-VENTAS[[#This Row],[Yanelys]]-VENTAS[[#This Row],[Adriana]]-VENTAS[[#This Row],[Daylin]]</f>
        <v>6.7295454545454572</v>
      </c>
      <c r="Q298" s="13"/>
    </row>
    <row r="299" spans="1:17" ht="14" x14ac:dyDescent="0.15">
      <c r="A299" s="39">
        <v>45097</v>
      </c>
      <c r="D299" s="6" t="s">
        <v>1706</v>
      </c>
      <c r="E299" s="4" t="str">
        <f>IFERROR(VLOOKUP(VENTAS[[#This Row],[Code]],INVENTARIO[],5,FALSE),"-")</f>
        <v>Bañador una pieza con estampado de planta cremallera</v>
      </c>
      <c r="F299" s="4">
        <v>1</v>
      </c>
      <c r="G299" s="13">
        <v>25</v>
      </c>
      <c r="H299" s="13">
        <f>IFERROR(VLOOKUP(VENTAS[[#This Row],[Code]],INVENTARIO[],24,FALSE),"-")</f>
        <v>14.645454545454545</v>
      </c>
      <c r="I299" s="13">
        <f>(VENTAS[[#This Row],[Precio Venta]]-VENTAS[[#This Row],[Costo]])*VENTAS[[#This Row],[Cantidad]]</f>
        <v>10.354545454545455</v>
      </c>
      <c r="L299" s="13">
        <v>1.04</v>
      </c>
      <c r="O299" s="13">
        <f>VENTAS[[#This Row],[Ganancia]]*0.1</f>
        <v>1.0354545454545456</v>
      </c>
      <c r="P299" s="13">
        <f>VENTAS[[#This Row],[Ganancia]]-VENTAS[[#This Row],[Karla]]-VENTAS[[#This Row],[Violeta]]-VENTAS[[#This Row],[Yanelys]]-VENTAS[[#This Row],[Adriana]]-VENTAS[[#This Row],[Daylin]]</f>
        <v>8.2790909090909111</v>
      </c>
      <c r="Q299" s="13"/>
    </row>
    <row r="300" spans="1:17" ht="14" x14ac:dyDescent="0.15">
      <c r="A300" s="39">
        <v>45097</v>
      </c>
      <c r="D300" s="6" t="s">
        <v>1635</v>
      </c>
      <c r="E300" s="4" t="str">
        <f>IFERROR(VLOOKUP(VENTAS[[#This Row],[Code]],INVENTARIO[],5,FALSE),"-")</f>
        <v>Pareo corazón</v>
      </c>
      <c r="F300" s="4">
        <v>1</v>
      </c>
      <c r="G300" s="13">
        <v>10</v>
      </c>
      <c r="H300" s="13">
        <f>IFERROR(VLOOKUP(VENTAS[[#This Row],[Code]],INVENTARIO[],24,FALSE),"-")</f>
        <v>3.6777777777777776</v>
      </c>
      <c r="I300" s="13">
        <f>(VENTAS[[#This Row],[Precio Venta]]-VENTAS[[#This Row],[Costo]])*VENTAS[[#This Row],[Cantidad]]</f>
        <v>6.3222222222222229</v>
      </c>
      <c r="L300" s="13">
        <v>0.63</v>
      </c>
      <c r="O300" s="13">
        <f>VENTAS[[#This Row],[Ganancia]]*0.1</f>
        <v>0.63222222222222235</v>
      </c>
      <c r="P300" s="13">
        <f>VENTAS[[#This Row],[Ganancia]]-VENTAS[[#This Row],[Karla]]-VENTAS[[#This Row],[Violeta]]-VENTAS[[#This Row],[Yanelys]]-VENTAS[[#This Row],[Adriana]]-VENTAS[[#This Row],[Daylin]]</f>
        <v>5.0600000000000005</v>
      </c>
      <c r="Q300" s="13"/>
    </row>
    <row r="301" spans="1:17" ht="14" x14ac:dyDescent="0.15">
      <c r="A301" s="39">
        <v>45097</v>
      </c>
      <c r="D301" s="6" t="s">
        <v>1600</v>
      </c>
      <c r="E301" s="4" t="str">
        <f>IFERROR(VLOOKUP(VENTAS[[#This Row],[Code]],INVENTARIO[],5,FALSE),"-")</f>
        <v>Sandalias Trenzadas</v>
      </c>
      <c r="F301" s="4">
        <v>1</v>
      </c>
      <c r="G301" s="13">
        <v>35</v>
      </c>
      <c r="H301" s="13">
        <f>IFERROR(VLOOKUP(VENTAS[[#This Row],[Code]],INVENTARIO[],24,FALSE),"-")</f>
        <v>27</v>
      </c>
      <c r="I301" s="13">
        <f>(VENTAS[[#This Row],[Precio Venta]]-VENTAS[[#This Row],[Costo]])*VENTAS[[#This Row],[Cantidad]]</f>
        <v>8</v>
      </c>
      <c r="N301" s="13">
        <v>0.8</v>
      </c>
      <c r="O301" s="13">
        <f>VENTAS[[#This Row],[Ganancia]]*0.1</f>
        <v>0.8</v>
      </c>
      <c r="P301" s="13">
        <f>VENTAS[[#This Row],[Ganancia]]-VENTAS[[#This Row],[Karla]]-VENTAS[[#This Row],[Violeta]]-VENTAS[[#This Row],[Yanelys]]-VENTAS[[#This Row],[Adriana]]-VENTAS[[#This Row],[Daylin]]</f>
        <v>6.4</v>
      </c>
      <c r="Q301" s="13"/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STOCK!$A$3:$A$1000033</xm:f>
          </x14:formula1>
          <xm:sqref>D3:D165 D167:D228 D230:D239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90227-24A2-5C4C-BA21-66443E2F0F62}">
  <dimension ref="A1:AB623"/>
  <sheetViews>
    <sheetView workbookViewId="0">
      <selection activeCell="G11" sqref="G11"/>
    </sheetView>
  </sheetViews>
  <sheetFormatPr baseColWidth="10" defaultRowHeight="13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</cols>
  <sheetData>
    <row r="1" spans="1:28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ht="42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84" x14ac:dyDescent="0.15">
      <c r="A3" s="15" t="s">
        <v>398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IFERROR(VLOOKUP(INVENTARIO4[[#This Row],[Code]],FOTOS[],2,FALSE),"-")</f>
        <v>-</v>
      </c>
      <c r="L3" s="17"/>
      <c r="M3" s="19">
        <f>Z3</f>
        <v>8</v>
      </c>
      <c r="N3" s="19">
        <v>10</v>
      </c>
      <c r="O3" s="118">
        <v>14</v>
      </c>
      <c r="P3" s="17">
        <f>SUMIFS(VENTAS[Cantidad],VENTAS[Code],INVENTARIO4[[#This Row],[Code]])</f>
        <v>0</v>
      </c>
      <c r="Q3" s="17">
        <f>INVENTARIO4[[#This Row],[Entradas]]-INVENTARIO4[[#This Row],[Salidas]]</f>
        <v>14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14" x14ac:dyDescent="0.15">
      <c r="A4" s="15" t="s">
        <v>397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IFERROR(VLOOKUP(INVENTARIO4[[#This Row],[Code]],FOTOS[],2,FALSE),"-")</f>
        <v>-</v>
      </c>
      <c r="L4" s="21"/>
      <c r="M4" s="19">
        <f t="shared" ref="M4:M67" si="0">Z4</f>
        <v>25</v>
      </c>
      <c r="N4" s="20"/>
      <c r="O4" s="115">
        <v>1</v>
      </c>
      <c r="P4" s="21">
        <f>SUMIFS(VENTAS[Cantidad],VENTAS[Code],INVENTARIO4[[#This Row],[Code]])</f>
        <v>0</v>
      </c>
      <c r="Q4" s="21">
        <f>INVENTARIO4[[#This Row],[Entradas]]-INVENTARIO4[[#This Row],[Salidas]]</f>
        <v>1</v>
      </c>
      <c r="R4" s="20">
        <v>245</v>
      </c>
      <c r="S4" s="20">
        <v>18</v>
      </c>
      <c r="T4" s="20">
        <f t="shared" ref="T4:T67" si="1">R4/S4</f>
        <v>13.611111111111111</v>
      </c>
      <c r="U4" s="21">
        <v>280</v>
      </c>
      <c r="V4" s="20">
        <v>17</v>
      </c>
      <c r="W4" s="20">
        <f t="shared" ref="W4:W67" si="2">U4*V4/1000</f>
        <v>4.76</v>
      </c>
      <c r="X4" s="20">
        <f t="shared" ref="X4:X67" si="3">T4+W4</f>
        <v>18.371111111111112</v>
      </c>
      <c r="Y4" s="20">
        <f t="shared" ref="Y4:Y67" si="4">T4*1.5+W4</f>
        <v>25.176666666666662</v>
      </c>
      <c r="Z4" s="20">
        <v>25</v>
      </c>
      <c r="AA4" s="20">
        <f t="shared" ref="AA4:AA67" si="5">Z4-T4-W4</f>
        <v>6.6288888888888895</v>
      </c>
      <c r="AB4" s="20"/>
    </row>
    <row r="5" spans="1:28" ht="14" x14ac:dyDescent="0.15">
      <c r="A5" s="15" t="s">
        <v>396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IFERROR(VLOOKUP(INVENTARIO4[[#This Row],[Code]],FOTOS[],2,FALSE),"-")</f>
        <v>-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SUMIFS(VENTAS[Cantidad],VENTAS[Code],INVENTARIO4[[#This Row],[Code]])</f>
        <v>0</v>
      </c>
      <c r="Q5" s="21">
        <f>INVENTARIO4[[#This Row],[Entradas]]-INVENTARIO4[[#This Row],[Salidas]]</f>
        <v>3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14" x14ac:dyDescent="0.15">
      <c r="A6" s="15" t="s">
        <v>87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IFERROR(VLOOKUP(INVENTARIO4[[#This Row],[Code]],FOTOS[],2,FALSE),"-")</f>
        <v>-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SUMIFS(VENTAS[Cantidad],VENTAS[Code],INVENTARIO4[[#This Row],[Code]])</f>
        <v>0</v>
      </c>
      <c r="Q6" s="21">
        <f>INVENTARIO4[[#This Row],[Entradas]]-INVENTARIO4[[#This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14" x14ac:dyDescent="0.15">
      <c r="A7" s="15" t="s">
        <v>88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IFERROR(VLOOKUP(INVENTARIO4[[#This Row],[Code]],FOTOS[],2,FALSE),"-")</f>
        <v>-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SUMIFS(VENTAS[Cantidad],VENTAS[Code],INVENTARIO4[[#This Row],[Code]])</f>
        <v>0</v>
      </c>
      <c r="Q7" s="21">
        <f>INVENTARIO4[[#This Row],[Entradas]]-INVENTARIO4[[#This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14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IFERROR(VLOOKUP(INVENTARIO4[[#This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SUMIFS(VENTAS[Cantidad],VENTAS[Code],INVENTARIO4[[#This Row],[Code]])</f>
        <v>1</v>
      </c>
      <c r="Q8" s="21">
        <f>INVENTARIO4[[#This Row],[Entradas]]-INVENTARIO4[[#This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14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IFERROR(VLOOKUP(INVENTARIO4[[#This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SUMIFS(VENTAS[Cantidad],VENTAS[Code],INVENTARIO4[[#This Row],[Code]])</f>
        <v>2</v>
      </c>
      <c r="Q9" s="21">
        <f>INVENTARIO4[[#This Row],[Entradas]]-INVENTARIO4[[#This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14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IFERROR(VLOOKUP(INVENTARIO4[[#This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SUMIFS(VENTAS[Cantidad],VENTAS[Code],INVENTARIO4[[#This Row],[Code]])</f>
        <v>2</v>
      </c>
      <c r="Q10" s="21">
        <f>INVENTARIO4[[#This Row],[Entradas]]-INVENTARIO4[[#This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14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IFERROR(VLOOKUP(INVENTARIO4[[#This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SUMIFS(VENTAS[Cantidad],VENTAS[Code],INVENTARIO4[[#This Row],[Code]])</f>
        <v>2</v>
      </c>
      <c r="Q11" s="21">
        <f>INVENTARIO4[[#This Row],[Entradas]]-INVENTARIO4[[#This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14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IFERROR(VLOOKUP(INVENTARIO4[[#This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SUMIFS(VENTAS[Cantidad],VENTAS[Code],INVENTARIO4[[#This Row],[Code]])</f>
        <v>1</v>
      </c>
      <c r="Q12" s="21">
        <f>INVENTARIO4[[#This Row],[Entradas]]-INVENTARIO4[[#This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14" x14ac:dyDescent="0.15">
      <c r="A13" s="24" t="s">
        <v>356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IFERROR(VLOOKUP(INVENTARIO4[[#This Row],[Code]],FOTOS[],2,FALSE),"-")</f>
        <v>-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SUMIFS(VENTAS[Cantidad],VENTAS[Code],INVENTARIO4[[#This Row],[Code]])</f>
        <v>0</v>
      </c>
      <c r="Q13" s="21">
        <f>INVENTARIO4[[#This Row],[Entradas]]-INVENTARIO4[[#This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14" x14ac:dyDescent="0.15">
      <c r="A14" s="25" t="s">
        <v>357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IFERROR(VLOOKUP(INVENTARIO4[[#This Row],[Code]],FOTOS[],2,FALSE),"-")</f>
        <v>-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SUMIFS(VENTAS[Cantidad],VENTAS[Code],INVENTARIO4[[#This Row],[Code]])</f>
        <v>0</v>
      </c>
      <c r="Q14" s="21">
        <f>INVENTARIO4[[#This Row],[Entradas]]-INVENTARIO4[[#This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14" x14ac:dyDescent="0.15">
      <c r="A15" s="24" t="s">
        <v>403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IFERROR(VLOOKUP(INVENTARIO4[[#This Row],[Code]],FOTOS[],2,FALSE),"-")</f>
        <v>-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SUMIFS(VENTAS[Cantidad],VENTAS[Code],INVENTARIO4[[#This Row],[Code]])</f>
        <v>0</v>
      </c>
      <c r="Q15" s="21">
        <f>INVENTARIO4[[#This Row],[Entradas]]-INVENTARIO4[[#This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14" x14ac:dyDescent="0.15">
      <c r="A16" s="25" t="s">
        <v>49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IFERROR(VLOOKUP(INVENTARIO4[[#This Row],[Code]],FOTOS[],2,FALSE),"-")</f>
        <v>-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SUMIFS(VENTAS[Cantidad],VENTAS[Code],INVENTARIO4[[#This Row],[Code]])</f>
        <v>0</v>
      </c>
      <c r="Q16" s="21">
        <f>INVENTARIO4[[#This Row],[Entradas]]-INVENTARIO4[[#This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14" x14ac:dyDescent="0.15">
      <c r="A17" s="24" t="s">
        <v>358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IFERROR(VLOOKUP(INVENTARIO4[[#This Row],[Code]],FOTOS[],2,FALSE),"-")</f>
        <v>-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SUMIFS(VENTAS[Cantidad],VENTAS[Code],INVENTARIO4[[#This Row],[Code]])</f>
        <v>0</v>
      </c>
      <c r="Q17" s="21">
        <f>INVENTARIO4[[#This Row],[Entradas]]-INVENTARIO4[[#This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14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IFERROR(VLOOKUP(INVENTARIO4[[#This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SUMIFS(VENTAS[Cantidad],VENTAS[Code],INVENTARIO4[[#This Row],[Code]])</f>
        <v>1</v>
      </c>
      <c r="Q18" s="21">
        <f>INVENTARIO4[[#This Row],[Entradas]]-INVENTARIO4[[#This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14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IFERROR(VLOOKUP(INVENTARIO4[[#This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SUMIFS(VENTAS[Cantidad],VENTAS[Code],INVENTARIO4[[#This Row],[Code]])</f>
        <v>1</v>
      </c>
      <c r="Q19" s="21">
        <f>INVENTARIO4[[#This Row],[Entradas]]-INVENTARIO4[[#This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14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IFERROR(VLOOKUP(INVENTARIO4[[#This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SUMIFS(VENTAS[Cantidad],VENTAS[Code],INVENTARIO4[[#This Row],[Code]])</f>
        <v>1</v>
      </c>
      <c r="Q20" s="21">
        <f>INVENTARIO4[[#This Row],[Entradas]]-INVENTARIO4[[#This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14" x14ac:dyDescent="0.15">
      <c r="A21" s="24" t="s">
        <v>57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IFERROR(VLOOKUP(INVENTARIO4[[#This Row],[Code]],FOTOS[],2,FALSE),"-")</f>
        <v>-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SUMIFS(VENTAS[Cantidad],VENTAS[Code],INVENTARIO4[[#This Row],[Code]])</f>
        <v>0</v>
      </c>
      <c r="Q21" s="21">
        <f>INVENTARIO4[[#This Row],[Entradas]]-INVENTARIO4[[#This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14" x14ac:dyDescent="0.15">
      <c r="A22" s="25" t="s">
        <v>399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IFERROR(VLOOKUP(INVENTARIO4[[#This Row],[Code]],FOTOS[],2,FALSE),"-")</f>
        <v>-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SUMIFS(VENTAS[Cantidad],VENTAS[Code],INVENTARIO4[[#This Row],[Code]])</f>
        <v>0</v>
      </c>
      <c r="Q22" s="21">
        <f>INVENTARIO4[[#This Row],[Entradas]]-INVENTARIO4[[#This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14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IFERROR(VLOOKUP(INVENTARIO4[[#This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SUMIFS(VENTAS[Cantidad],VENTAS[Code],INVENTARIO4[[#This Row],[Code]])</f>
        <v>2</v>
      </c>
      <c r="Q23" s="21">
        <f>INVENTARIO4[[#This Row],[Entradas]]-INVENTARIO4[[#This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14" x14ac:dyDescent="0.15">
      <c r="A24" s="25" t="s">
        <v>360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IFERROR(VLOOKUP(INVENTARIO4[[#This Row],[Code]],FOTOS[],2,FALSE),"-")</f>
        <v>-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SUMIFS(VENTAS[Cantidad],VENTAS[Code],INVENTARIO4[[#This Row],[Code]])</f>
        <v>0</v>
      </c>
      <c r="Q24" s="21">
        <f>INVENTARIO4[[#This Row],[Entradas]]-INVENTARIO4[[#This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14" x14ac:dyDescent="0.15">
      <c r="A25" s="41" t="s">
        <v>400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IFERROR(VLOOKUP(INVENTARIO4[[#This Row],[Code]],FOTOS[],2,FALSE),"-")</f>
        <v>-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SUMIFS(VENTAS[Cantidad],VENTAS[Code],INVENTARIO4[[#This Row],[Code]])</f>
        <v>0</v>
      </c>
      <c r="Q25" s="21">
        <f>INVENTARIO4[[#This Row],[Entradas]]-INVENTARIO4[[#This Row],[Salidas]]</f>
        <v>2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14" x14ac:dyDescent="0.15">
      <c r="A26" s="25" t="s">
        <v>404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IFERROR(VLOOKUP(INVENTARIO4[[#This Row],[Code]],FOTOS[],2,FALSE),"-")</f>
        <v>-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SUMIFS(VENTAS[Cantidad],VENTAS[Code],INVENTARIO4[[#This Row],[Code]])</f>
        <v>0</v>
      </c>
      <c r="Q26" s="21">
        <f>INVENTARIO4[[#This Row],[Entradas]]-INVENTARIO4[[#This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14" x14ac:dyDescent="0.15">
      <c r="A27" s="24" t="s">
        <v>361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IFERROR(VLOOKUP(INVENTARIO4[[#This Row],[Code]],FOTOS[],2,FALSE),"-")</f>
        <v>-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SUMIFS(VENTAS[Cantidad],VENTAS[Code],INVENTARIO4[[#This Row],[Code]])</f>
        <v>0</v>
      </c>
      <c r="Q27" s="21">
        <f>INVENTARIO4[[#This Row],[Entradas]]-INVENTARIO4[[#This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14" x14ac:dyDescent="0.15">
      <c r="A28" s="25" t="s">
        <v>362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IFERROR(VLOOKUP(INVENTARIO4[[#This Row],[Code]],FOTOS[],2,FALSE),"-")</f>
        <v>-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SUMIFS(VENTAS[Cantidad],VENTAS[Code],INVENTARIO4[[#This Row],[Code]])</f>
        <v>0</v>
      </c>
      <c r="Q28" s="21">
        <f>INVENTARIO4[[#This Row],[Entradas]]-INVENTARIO4[[#This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14" x14ac:dyDescent="0.15">
      <c r="A29" s="24" t="s">
        <v>59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IFERROR(VLOOKUP(INVENTARIO4[[#This Row],[Code]],FOTOS[],2,FALSE),"-")</f>
        <v>-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SUMIFS(VENTAS[Cantidad],VENTAS[Code],INVENTARIO4[[#This Row],[Code]])</f>
        <v>0</v>
      </c>
      <c r="Q29" s="21">
        <f>INVENTARIO4[[#This Row],[Entradas]]-INVENTARIO4[[#This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14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IFERROR(VLOOKUP(INVENTARIO4[[#This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SUMIFS(VENTAS[Cantidad],VENTAS[Code],INVENTARIO4[[#This Row],[Code]])</f>
        <v>1</v>
      </c>
      <c r="Q30" s="21">
        <f>INVENTARIO4[[#This Row],[Entradas]]-INVENTARIO4[[#This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14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IFERROR(VLOOKUP(INVENTARIO4[[#This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SUMIFS(VENTAS[Cantidad],VENTAS[Code],INVENTARIO4[[#This Row],[Code]])</f>
        <v>1</v>
      </c>
      <c r="Q31" s="21">
        <f>INVENTARIO4[[#This Row],[Entradas]]-INVENTARIO4[[#This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14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IFERROR(VLOOKUP(INVENTARIO4[[#This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SUMIFS(VENTAS[Cantidad],VENTAS[Code],INVENTARIO4[[#This Row],[Code]])</f>
        <v>1</v>
      </c>
      <c r="Q32" s="21">
        <f>INVENTARIO4[[#This Row],[Entradas]]-INVENTARIO4[[#This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14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IFERROR(VLOOKUP(INVENTARIO4[[#This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SUMIFS(VENTAS[Cantidad],VENTAS[Code],INVENTARIO4[[#This Row],[Code]])</f>
        <v>3</v>
      </c>
      <c r="Q33" s="21">
        <f>INVENTARIO4[[#This Row],[Entradas]]-INVENTARIO4[[#This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14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IFERROR(VLOOKUP(INVENTARIO4[[#This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SUMIFS(VENTAS[Cantidad],VENTAS[Code],INVENTARIO4[[#This Row],[Code]])</f>
        <v>1</v>
      </c>
      <c r="Q34" s="21">
        <f>INVENTARIO4[[#This Row],[Entradas]]-INVENTARIO4[[#This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14" x14ac:dyDescent="0.15">
      <c r="A35" s="24" t="s">
        <v>401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IFERROR(VLOOKUP(INVENTARIO4[[#This Row],[Code]],FOTOS[],2,FALSE),"-")</f>
        <v>-</v>
      </c>
      <c r="L35" s="21"/>
      <c r="M35" s="19">
        <f t="shared" si="0"/>
        <v>14</v>
      </c>
      <c r="N35" s="20"/>
      <c r="O35" s="118">
        <v>2</v>
      </c>
      <c r="P35" s="21">
        <f>SUMIFS(VENTAS[Cantidad],VENTAS[Code],INVENTARIO4[[#This Row],[Code]])</f>
        <v>0</v>
      </c>
      <c r="Q35" s="21">
        <f>INVENTARIO4[[#This Row],[Entradas]]-INVENTARIO4[[#This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14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IFERROR(VLOOKUP(INVENTARIO4[[#This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SUMIFS(VENTAS[Cantidad],VENTAS[Code],INVENTARIO4[[#This Row],[Code]])</f>
        <v>1</v>
      </c>
      <c r="Q36" s="21">
        <f>INVENTARIO4[[#This Row],[Entradas]]-INVENTARIO4[[#This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14" x14ac:dyDescent="0.15">
      <c r="A37" s="24" t="s">
        <v>364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IFERROR(VLOOKUP(INVENTARIO4[[#This Row],[Code]],FOTOS[],2,FALSE),"-")</f>
        <v>-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SUMIFS(VENTAS[Cantidad],VENTAS[Code],INVENTARIO4[[#This Row],[Code]])</f>
        <v>0</v>
      </c>
      <c r="Q37" s="21">
        <f>INVENTARIO4[[#This Row],[Entradas]]-INVENTARIO4[[#This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14" x14ac:dyDescent="0.15">
      <c r="A38" s="25" t="s">
        <v>365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IFERROR(VLOOKUP(INVENTARIO4[[#This Row],[Code]],FOTOS[],2,FALSE),"-")</f>
        <v>-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SUMIFS(VENTAS[Cantidad],VENTAS[Code],INVENTARIO4[[#This Row],[Code]])</f>
        <v>0</v>
      </c>
      <c r="Q38" s="21">
        <f>INVENTARIO4[[#This Row],[Entradas]]-INVENTARIO4[[#This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14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IFERROR(VLOOKUP(INVENTARIO4[[#This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SUMIFS(VENTAS[Cantidad],VENTAS[Code],INVENTARIO4[[#This Row],[Code]])</f>
        <v>1</v>
      </c>
      <c r="Q39" s="21">
        <f>INVENTARIO4[[#This Row],[Entradas]]-INVENTARIO4[[#This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14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IFERROR(VLOOKUP(INVENTARIO4[[#This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SUMIFS(VENTAS[Cantidad],VENTAS[Code],INVENTARIO4[[#This Row],[Code]])</f>
        <v>1</v>
      </c>
      <c r="Q40" s="21">
        <f>INVENTARIO4[[#This Row],[Entradas]]-INVENTARIO4[[#This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14" x14ac:dyDescent="0.15">
      <c r="A41" s="41" t="s">
        <v>67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IFERROR(VLOOKUP(INVENTARIO4[[#This Row],[Code]],FOTOS[],2,FALSE),"-")</f>
        <v>-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SUMIFS(VENTAS[Cantidad],VENTAS[Code],INVENTARIO4[[#This Row],[Code]])</f>
        <v>0</v>
      </c>
      <c r="Q41" s="21">
        <f>INVENTARIO4[[#This Row],[Entradas]]-INVENTARIO4[[#This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14" x14ac:dyDescent="0.15">
      <c r="A42" s="25" t="s">
        <v>366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IFERROR(VLOOKUP(INVENTARIO4[[#This Row],[Code]],FOTOS[],2,FALSE),"-")</f>
        <v>-</v>
      </c>
      <c r="L42" s="21"/>
      <c r="M42" s="19">
        <f t="shared" si="0"/>
        <v>22</v>
      </c>
      <c r="N42" s="20"/>
      <c r="O42" s="115">
        <v>1</v>
      </c>
      <c r="P42" s="21">
        <f>SUMIFS(VENTAS[Cantidad],VENTAS[Code],INVENTARIO4[[#This Row],[Code]])</f>
        <v>0</v>
      </c>
      <c r="Q42" s="21">
        <f>INVENTARIO4[[#This Row],[Entradas]]-INVENTARIO4[[#This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14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IFERROR(VLOOKUP(INVENTARIO4[[#This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SUMIFS(VENTAS[Cantidad],VENTAS[Code],INVENTARIO4[[#This Row],[Code]])</f>
        <v>1</v>
      </c>
      <c r="Q43" s="21">
        <f>INVENTARIO4[[#This Row],[Entradas]]-INVENTARIO4[[#This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14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IFERROR(VLOOKUP(INVENTARIO4[[#This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SUMIFS(VENTAS[Cantidad],VENTAS[Code],INVENTARIO4[[#This Row],[Code]])</f>
        <v>1</v>
      </c>
      <c r="Q44" s="21">
        <f>INVENTARIO4[[#This Row],[Entradas]]-INVENTARIO4[[#This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14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IFERROR(VLOOKUP(INVENTARIO4[[#This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SUMIFS(VENTAS[Cantidad],VENTAS[Code],INVENTARIO4[[#This Row],[Code]])</f>
        <v>1</v>
      </c>
      <c r="Q45" s="21">
        <f>INVENTARIO4[[#This Row],[Entradas]]-INVENTARIO4[[#This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14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IFERROR(VLOOKUP(INVENTARIO4[[#This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SUMIFS(VENTAS[Cantidad],VENTAS[Code],INVENTARIO4[[#This Row],[Code]])</f>
        <v>2</v>
      </c>
      <c r="Q46" s="21">
        <f>INVENTARIO4[[#This Row],[Entradas]]-INVENTARIO4[[#This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14" x14ac:dyDescent="0.15">
      <c r="A47" s="15" t="s">
        <v>71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IFERROR(VLOOKUP(INVENTARIO4[[#This Row],[Code]],FOTOS[],2,FALSE),"-")</f>
        <v>-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SUMIFS(VENTAS[Cantidad],VENTAS[Code],INVENTARIO4[[#This Row],[Code]])</f>
        <v>0</v>
      </c>
      <c r="Q47" s="21">
        <f>INVENTARIO4[[#This Row],[Entradas]]-INVENTARIO4[[#This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14" x14ac:dyDescent="0.15">
      <c r="A48" s="15" t="s">
        <v>443</v>
      </c>
      <c r="B48" s="94"/>
      <c r="C48" s="22" t="s">
        <v>12</v>
      </c>
      <c r="D48" s="108" t="s">
        <v>52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IFERROR(VLOOKUP(INVENTARIO4[[#This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SUMIFS(VENTAS[Cantidad],VENTAS[Code],INVENTARIO4[[#This Row],[Code]])</f>
        <v>1</v>
      </c>
      <c r="Q48" s="21">
        <f>INVENTARIO4[[#This Row],[Entradas]]-INVENTARIO4[[#This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28" x14ac:dyDescent="0.15">
      <c r="A49" s="15" t="s">
        <v>444</v>
      </c>
      <c r="B49" s="94"/>
      <c r="C49" s="22" t="s">
        <v>12</v>
      </c>
      <c r="D49" s="108" t="s">
        <v>52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IFERROR(VLOOKUP(INVENTARIO4[[#This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SUMIFS(VENTAS[Cantidad],VENTAS[Code],INVENTARIO4[[#This Row],[Code]])</f>
        <v>1</v>
      </c>
      <c r="Q49" s="21">
        <f>INVENTARIO4[[#This Row],[Entradas]]-INVENTARIO4[[#This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14" x14ac:dyDescent="0.15">
      <c r="A50" s="15" t="s">
        <v>445</v>
      </c>
      <c r="B50" s="94"/>
      <c r="C50" s="22" t="s">
        <v>12</v>
      </c>
      <c r="D50" s="108" t="s">
        <v>52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IFERROR(VLOOKUP(INVENTARIO4[[#This Row],[Code]],FOTOS[],2,FALSE),"-")</f>
        <v>-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SUMIFS(VENTAS[Cantidad],VENTAS[Code],INVENTARIO4[[#This Row],[Code]])</f>
        <v>0</v>
      </c>
      <c r="Q50" s="21">
        <f>INVENTARIO4[[#This Row],[Entradas]]-INVENTARIO4[[#This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14" x14ac:dyDescent="0.15">
      <c r="A51" s="15" t="s">
        <v>446</v>
      </c>
      <c r="B51" s="94"/>
      <c r="C51" s="22" t="s">
        <v>12</v>
      </c>
      <c r="D51" s="108" t="s">
        <v>52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IFERROR(VLOOKUP(INVENTARIO4[[#This Row],[Code]],FOTOS[],2,FALSE),"-")</f>
        <v>-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SUMIFS(VENTAS[Cantidad],VENTAS[Code],INVENTARIO4[[#This Row],[Code]])</f>
        <v>0</v>
      </c>
      <c r="Q51" s="21">
        <f>INVENTARIO4[[#This Row],[Entradas]]-INVENTARIO4[[#This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84" x14ac:dyDescent="0.15">
      <c r="A52" s="15" t="s">
        <v>447</v>
      </c>
      <c r="B52" s="94"/>
      <c r="C52" s="22" t="s">
        <v>12</v>
      </c>
      <c r="D52" s="108" t="s">
        <v>52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IFERROR(VLOOKUP(INVENTARIO4[[#This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SUMIFS(VENTAS[Cantidad],VENTAS[Code],INVENTARIO4[[#This Row],[Code]])</f>
        <v>1</v>
      </c>
      <c r="Q52" s="21">
        <f>INVENTARIO4[[#This Row],[Entradas]]-INVENTARIO4[[#This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14" x14ac:dyDescent="0.15">
      <c r="A53" s="15" t="s">
        <v>448</v>
      </c>
      <c r="B53" s="94"/>
      <c r="C53" s="22" t="s">
        <v>12</v>
      </c>
      <c r="D53" s="108" t="s">
        <v>52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IFERROR(VLOOKUP(INVENTARIO4[[#This Row],[Code]],FOTOS[],2,FALSE),"-")</f>
        <v>-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SUMIFS(VENTAS[Cantidad],VENTAS[Code],INVENTARIO4[[#This Row],[Code]])</f>
        <v>0</v>
      </c>
      <c r="Q53" s="21">
        <f>INVENTARIO4[[#This Row],[Entradas]]-INVENTARIO4[[#This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84" x14ac:dyDescent="0.15">
      <c r="A54" s="15" t="s">
        <v>449</v>
      </c>
      <c r="B54" s="94"/>
      <c r="C54" s="22" t="s">
        <v>12</v>
      </c>
      <c r="D54" s="108" t="s">
        <v>52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IFERROR(VLOOKUP(INVENTARIO4[[#This Row],[Code]],FOTOS[],2,FALSE),"-")</f>
        <v>-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SUMIFS(VENTAS[Cantidad],VENTAS[Code],INVENTARIO4[[#This Row],[Code]])</f>
        <v>0</v>
      </c>
      <c r="Q54" s="21">
        <f>INVENTARIO4[[#This Row],[Entradas]]-INVENTARIO4[[#This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28" x14ac:dyDescent="0.15">
      <c r="A55" s="15" t="s">
        <v>450</v>
      </c>
      <c r="B55" s="94"/>
      <c r="C55" s="22" t="s">
        <v>12</v>
      </c>
      <c r="D55" s="108" t="s">
        <v>52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IFERROR(VLOOKUP(INVENTARIO4[[#This Row],[Code]],FOTOS[],2,FALSE),"-")</f>
        <v>-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SUMIFS(VENTAS[Cantidad],VENTAS[Code],INVENTARIO4[[#This Row],[Code]])</f>
        <v>0</v>
      </c>
      <c r="Q55" s="21">
        <f>INVENTARIO4[[#This Row],[Entradas]]-INVENTARIO4[[#This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84" x14ac:dyDescent="0.15">
      <c r="A56" s="15" t="s">
        <v>451</v>
      </c>
      <c r="B56" s="94"/>
      <c r="C56" s="22" t="s">
        <v>12</v>
      </c>
      <c r="D56" s="108" t="s">
        <v>52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IFERROR(VLOOKUP(INVENTARIO4[[#This Row],[Code]],FOTOS[],2,FALSE),"-")</f>
        <v>-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SUMIFS(VENTAS[Cantidad],VENTAS[Code],INVENTARIO4[[#This Row],[Code]])</f>
        <v>0</v>
      </c>
      <c r="Q56" s="21">
        <f>INVENTARIO4[[#This Row],[Entradas]]-INVENTARIO4[[#This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14" x14ac:dyDescent="0.15">
      <c r="A57" s="15" t="s">
        <v>90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IFERROR(VLOOKUP(INVENTARIO4[[#This Row],[Code]],FOTOS[],2,FALSE),"-")</f>
        <v>-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SUMIFS(VENTAS[Cantidad],VENTAS[Code],INVENTARIO4[[#This Row],[Code]])</f>
        <v>0</v>
      </c>
      <c r="Q57" s="21">
        <f>INVENTARIO4[[#This Row],[Entradas]]-INVENTARIO4[[#This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14" x14ac:dyDescent="0.15">
      <c r="A58" s="15" t="s">
        <v>91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IFERROR(VLOOKUP(INVENTARIO4[[#This Row],[Code]],FOTOS[],2,FALSE),"-")</f>
        <v>-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SUMIFS(VENTAS[Cantidad],VENTAS[Code],INVENTARIO4[[#This Row],[Code]])</f>
        <v>0</v>
      </c>
      <c r="Q58" s="21">
        <f>INVENTARIO4[[#This Row],[Entradas]]-INVENTARIO4[[#This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14" x14ac:dyDescent="0.15">
      <c r="A59" s="15" t="s">
        <v>92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IFERROR(VLOOKUP(INVENTARIO4[[#This Row],[Code]],FOTOS[],2,FALSE),"-")</f>
        <v>-</v>
      </c>
      <c r="L59" s="21"/>
      <c r="M59" s="19">
        <f t="shared" si="0"/>
        <v>30</v>
      </c>
      <c r="N59" s="20"/>
      <c r="O59" s="118">
        <v>3</v>
      </c>
      <c r="P59" s="21">
        <f>SUMIFS(VENTAS[Cantidad],VENTAS[Code],INVENTARIO4[[#This Row],[Code]])</f>
        <v>0</v>
      </c>
      <c r="Q59" s="21">
        <f>INVENTARIO4[[#This Row],[Entradas]]-INVENTARIO4[[#This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14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IFERROR(VLOOKUP(INVENTARIO4[[#This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SUMIFS(VENTAS[Cantidad],VENTAS[Code],INVENTARIO4[[#This Row],[Code]])</f>
        <v>3</v>
      </c>
      <c r="Q60" s="21">
        <f>INVENTARIO4[[#This Row],[Entradas]]-INVENTARIO4[[#This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14" x14ac:dyDescent="0.15">
      <c r="A61" s="15" t="s">
        <v>72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IFERROR(VLOOKUP(INVENTARIO4[[#This Row],[Code]],FOTOS[],2,FALSE),"-")</f>
        <v>-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SUMIFS(VENTAS[Cantidad],VENTAS[Code],INVENTARIO4[[#This Row],[Code]])</f>
        <v>0</v>
      </c>
      <c r="Q61" s="21">
        <f>INVENTARIO4[[#This Row],[Entradas]]-INVENTARIO4[[#This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14" x14ac:dyDescent="0.15">
      <c r="A62" s="15" t="s">
        <v>452</v>
      </c>
      <c r="B62" s="94"/>
      <c r="C62" s="22" t="s">
        <v>12</v>
      </c>
      <c r="D62" s="108" t="s">
        <v>52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IFERROR(VLOOKUP(INVENTARIO4[[#This Row],[Code]],FOTOS[],2,FALSE),"-")</f>
        <v>-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SUMIFS(VENTAS[Cantidad],VENTAS[Code],INVENTARIO4[[#This Row],[Code]])</f>
        <v>0</v>
      </c>
      <c r="Q62" s="21">
        <f>INVENTARIO4[[#This Row],[Entradas]]-INVENTARIO4[[#This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14" x14ac:dyDescent="0.15">
      <c r="A63" s="15" t="s">
        <v>73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IFERROR(VLOOKUP(INVENTARIO4[[#This Row],[Code]],FOTOS[],2,FALSE),"-")</f>
        <v>-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SUMIFS(VENTAS[Cantidad],VENTAS[Code],INVENTARIO4[[#This Row],[Code]])</f>
        <v>0</v>
      </c>
      <c r="Q63" s="21">
        <f>INVENTARIO4[[#This Row],[Entradas]]-INVENTARIO4[[#This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28" x14ac:dyDescent="0.15">
      <c r="A64" s="15" t="s">
        <v>453</v>
      </c>
      <c r="B64" s="94"/>
      <c r="C64" s="22" t="s">
        <v>12</v>
      </c>
      <c r="D64" s="108" t="s">
        <v>52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IFERROR(VLOOKUP(INVENTARIO4[[#This Row],[Code]],FOTOS[],2,FALSE),"-")</f>
        <v>-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SUMIFS(VENTAS[Cantidad],VENTAS[Code],INVENTARIO4[[#This Row],[Code]])</f>
        <v>0</v>
      </c>
      <c r="Q64" s="21">
        <f>INVENTARIO4[[#This Row],[Entradas]]-INVENTARIO4[[#This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28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IFERROR(VLOOKUP(INVENTARIO4[[#This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SUMIFS(VENTAS[Cantidad],VENTAS[Code],INVENTARIO4[[#This Row],[Code]])</f>
        <v>1</v>
      </c>
      <c r="Q65" s="21">
        <f>INVENTARIO4[[#This Row],[Entradas]]-INVENTARIO4[[#This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28" x14ac:dyDescent="0.15">
      <c r="A66" s="15" t="s">
        <v>95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IFERROR(VLOOKUP(INVENTARIO4[[#This Row],[Code]],FOTOS[],2,FALSE),"-")</f>
        <v>-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SUMIFS(VENTAS[Cantidad],VENTAS[Code],INVENTARIO4[[#This Row],[Code]])</f>
        <v>0</v>
      </c>
      <c r="Q66" s="21">
        <f>INVENTARIO4[[#This Row],[Entradas]]-INVENTARIO4[[#This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14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IFERROR(VLOOKUP(INVENTARIO4[[#This Row],[Code]],FOTOS[],2,FALSE),"-")</f>
        <v>https://github.com/uberboutique/whataform-repo/raw/main/pictures/V0006.jpg</v>
      </c>
      <c r="L67" s="21"/>
      <c r="M67" s="19">
        <f t="shared" si="0"/>
        <v>28</v>
      </c>
      <c r="N67" s="20"/>
      <c r="O67" s="118">
        <v>1</v>
      </c>
      <c r="P67" s="21">
        <f>SUMIFS(VENTAS[Cantidad],VENTAS[Code],INVENTARIO4[[#This Row],[Code]])</f>
        <v>1</v>
      </c>
      <c r="Q67" s="21">
        <f>INVENTARIO4[[#This Row],[Entradas]]-INVENTARIO4[[#This Row],[Salidas]]</f>
        <v>0</v>
      </c>
      <c r="R67" s="20">
        <v>270</v>
      </c>
      <c r="S67" s="20">
        <v>18</v>
      </c>
      <c r="T67" s="20">
        <f t="shared" si="1"/>
        <v>15</v>
      </c>
      <c r="U67" s="21">
        <v>325</v>
      </c>
      <c r="V67" s="20">
        <v>8</v>
      </c>
      <c r="W67" s="20">
        <f t="shared" si="2"/>
        <v>2.6</v>
      </c>
      <c r="X67" s="20">
        <f t="shared" si="3"/>
        <v>17.600000000000001</v>
      </c>
      <c r="Y67" s="20">
        <f t="shared" si="4"/>
        <v>25.1</v>
      </c>
      <c r="Z67" s="20">
        <v>28</v>
      </c>
      <c r="AA67" s="20">
        <f t="shared" si="5"/>
        <v>10.4</v>
      </c>
      <c r="AB67" s="20" t="s">
        <v>1231</v>
      </c>
    </row>
    <row r="68" spans="1:28" ht="14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IFERROR(VLOOKUP(INVENTARIO4[[#This Row],[Code]],FOTOS[],2,FALSE),"-")</f>
        <v>https://github.com/uberboutique/whataform-repo/raw/main/pictures/B0001.jpg</v>
      </c>
      <c r="L68" s="21"/>
      <c r="M68" s="19">
        <f t="shared" ref="M68:M131" si="7">Z68</f>
        <v>12</v>
      </c>
      <c r="N68" s="20"/>
      <c r="O68" s="115">
        <v>1</v>
      </c>
      <c r="P68" s="21">
        <f>SUMIFS(VENTAS[Cantidad],VENTAS[Code],INVENTARIO4[[#This Row],[Code]])</f>
        <v>1</v>
      </c>
      <c r="Q68" s="21">
        <f>INVENTARIO4[[#This Row],[Entradas]]-INVENTARIO4[[#This Row],[Salidas]]</f>
        <v>0</v>
      </c>
      <c r="R68" s="20">
        <v>111</v>
      </c>
      <c r="S68" s="20">
        <v>18</v>
      </c>
      <c r="T68" s="20">
        <f t="shared" ref="T68:T131" si="8">R68/S68</f>
        <v>6.166666666666667</v>
      </c>
      <c r="U68" s="21">
        <v>90</v>
      </c>
      <c r="V68" s="20">
        <v>8</v>
      </c>
      <c r="W68" s="20">
        <f t="shared" ref="W68:W131" si="9">U68*V68/1000</f>
        <v>0.72</v>
      </c>
      <c r="X68" s="20">
        <f t="shared" ref="X68:X131" si="10">T68+W68</f>
        <v>6.8866666666666667</v>
      </c>
      <c r="Y68" s="20">
        <f t="shared" ref="Y68:Y131" si="11">T68*1.5+W68</f>
        <v>9.9700000000000006</v>
      </c>
      <c r="Z68" s="20">
        <v>12</v>
      </c>
      <c r="AA68" s="20">
        <f t="shared" ref="AA68:AA131" si="12">Z68-T68-W68</f>
        <v>5.1133333333333333</v>
      </c>
      <c r="AB68" s="20" t="s">
        <v>1231</v>
      </c>
    </row>
    <row r="69" spans="1:28" ht="28" x14ac:dyDescent="0.15">
      <c r="A69" s="15" t="s">
        <v>389</v>
      </c>
      <c r="B69" s="94"/>
      <c r="C69" s="22" t="s">
        <v>12</v>
      </c>
      <c r="D69" s="108" t="s">
        <v>51</v>
      </c>
      <c r="E69" s="70" t="s">
        <v>783</v>
      </c>
      <c r="F69" s="77" t="s">
        <v>699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IFERROR(VLOOKUP(INVENTARIO4[[#This Row],[Code]],FOTOS[],2,FALSE),"-")</f>
        <v>-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SUMIFS(VENTAS[Cantidad],VENTAS[Code],INVENTARIO4[[#This Row],[Code]])</f>
        <v>0</v>
      </c>
      <c r="Q69" s="21">
        <f>INVENTARIO4[[#This Row],[Entradas]]-INVENTARIO4[[#This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28" x14ac:dyDescent="0.15">
      <c r="A70" s="15" t="s">
        <v>97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IFERROR(VLOOKUP(INVENTARIO4[[#This Row],[Code]],FOTOS[],2,FALSE),"-")</f>
        <v>-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SUMIFS(VENTAS[Cantidad],VENTAS[Code],INVENTARIO4[[#This Row],[Code]])</f>
        <v>0</v>
      </c>
      <c r="Q70" s="21">
        <f>INVENTARIO4[[#This Row],[Entradas]]-INVENTARIO4[[#This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14" x14ac:dyDescent="0.15">
      <c r="A71" s="15" t="s">
        <v>102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IFERROR(VLOOKUP(INVENTARIO4[[#This Row],[Code]],FOTOS[],2,FALSE),"-")</f>
        <v>-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SUMIFS(VENTAS[Cantidad],VENTAS[Code],INVENTARIO4[[#This Row],[Code]])</f>
        <v>0</v>
      </c>
      <c r="Q71" s="21">
        <f>INVENTARIO4[[#This Row],[Entradas]]-INVENTARIO4[[#This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14" x14ac:dyDescent="0.15">
      <c r="A72" s="15" t="s">
        <v>103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IFERROR(VLOOKUP(INVENTARIO4[[#This Row],[Code]],FOTOS[],2,FALSE),"-")</f>
        <v>-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SUMIFS(VENTAS[Cantidad],VENTAS[Code],INVENTARIO4[[#This Row],[Code]])</f>
        <v>0</v>
      </c>
      <c r="Q72" s="21">
        <f>INVENTARIO4[[#This Row],[Entradas]]-INVENTARIO4[[#This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14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IFERROR(VLOOKUP(INVENTARIO4[[#This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SUMIFS(VENTAS[Cantidad],VENTAS[Code],INVENTARIO4[[#This Row],[Code]])</f>
        <v>1</v>
      </c>
      <c r="Q73" s="21">
        <f>INVENTARIO4[[#This Row],[Entradas]]-INVENTARIO4[[#This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14" x14ac:dyDescent="0.15">
      <c r="A74" s="15" t="s">
        <v>105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IFERROR(VLOOKUP(INVENTARIO4[[#This Row],[Code]],FOTOS[],2,FALSE),"-")</f>
        <v>-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SUMIFS(VENTAS[Cantidad],VENTAS[Code],INVENTARIO4[[#This Row],[Code]])</f>
        <v>0</v>
      </c>
      <c r="Q74" s="21">
        <f>INVENTARIO4[[#This Row],[Entradas]]-INVENTARIO4[[#This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14" x14ac:dyDescent="0.15">
      <c r="A75" s="15" t="s">
        <v>116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IFERROR(VLOOKUP(INVENTARIO4[[#This Row],[Code]],FOTOS[],2,FALSE),"-")</f>
        <v>-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SUMIFS(VENTAS[Cantidad],VENTAS[Code],INVENTARIO4[[#This Row],[Code]])</f>
        <v>0</v>
      </c>
      <c r="Q75" s="21">
        <f>INVENTARIO4[[#This Row],[Entradas]]-INVENTARIO4[[#This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28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IFERROR(VLOOKUP(INVENTARIO4[[#This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SUMIFS(VENTAS[Cantidad],VENTAS[Code],INVENTARIO4[[#This Row],[Code]])</f>
        <v>1</v>
      </c>
      <c r="Q76" s="21">
        <f>INVENTARIO4[[#This Row],[Entradas]]-INVENTARIO4[[#This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28" x14ac:dyDescent="0.15">
      <c r="A77" s="23" t="s">
        <v>107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IFERROR(VLOOKUP(INVENTARIO4[[#This Row],[Code]],FOTOS[],2,FALSE),"-")</f>
        <v>-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SUMIFS(VENTAS[Cantidad],VENTAS[Code],INVENTARIO4[[#This Row],[Code]])</f>
        <v>0</v>
      </c>
      <c r="Q77" s="21">
        <f>INVENTARIO4[[#This Row],[Entradas]]-INVENTARIO4[[#This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28" x14ac:dyDescent="0.15">
      <c r="A78" s="23" t="s">
        <v>108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IFERROR(VLOOKUP(INVENTARIO4[[#This Row],[Code]],FOTOS[],2,FALSE),"-")</f>
        <v>-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SUMIFS(VENTAS[Cantidad],VENTAS[Code],INVENTARIO4[[#This Row],[Code]])</f>
        <v>0</v>
      </c>
      <c r="Q78" s="21">
        <f>INVENTARIO4[[#This Row],[Entradas]]-INVENTARIO4[[#This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14" x14ac:dyDescent="0.15">
      <c r="A79" s="23" t="s">
        <v>109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IFERROR(VLOOKUP(INVENTARIO4[[#This Row],[Code]],FOTOS[],2,FALSE),"-")</f>
        <v>-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SUMIFS(VENTAS[Cantidad],VENTAS[Code],INVENTARIO4[[#This Row],[Code]])</f>
        <v>0</v>
      </c>
      <c r="Q79" s="21">
        <f>INVENTARIO4[[#This Row],[Entradas]]-INVENTARIO4[[#This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14" x14ac:dyDescent="0.15">
      <c r="A80" s="23" t="s">
        <v>110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IFERROR(VLOOKUP(INVENTARIO4[[#This Row],[Code]],FOTOS[],2,FALSE),"-")</f>
        <v>-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SUMIFS(VENTAS[Cantidad],VENTAS[Code],INVENTARIO4[[#This Row],[Code]])</f>
        <v>0</v>
      </c>
      <c r="Q80" s="21">
        <f>INVENTARIO4[[#This Row],[Entradas]]-INVENTARIO4[[#This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14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IFERROR(VLOOKUP(INVENTARIO4[[#This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SUMIFS(VENTAS[Cantidad],VENTAS[Code],INVENTARIO4[[#This Row],[Code]])</f>
        <v>1</v>
      </c>
      <c r="Q81" s="21">
        <f>INVENTARIO4[[#This Row],[Entradas]]-INVENTARIO4[[#This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28" x14ac:dyDescent="0.15">
      <c r="A82" s="23" t="s">
        <v>99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IFERROR(VLOOKUP(INVENTARIO4[[#This Row],[Code]],FOTOS[],2,FALSE),"-")</f>
        <v>-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SUMIFS(VENTAS[Cantidad],VENTAS[Code],INVENTARIO4[[#This Row],[Code]])</f>
        <v>0</v>
      </c>
      <c r="Q82" s="21">
        <f>INVENTARIO4[[#This Row],[Entradas]]-INVENTARIO4[[#This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28" x14ac:dyDescent="0.15">
      <c r="A83" s="23" t="s">
        <v>100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IFERROR(VLOOKUP(INVENTARIO4[[#This Row],[Code]],FOTOS[],2,FALSE),"-")</f>
        <v>-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SUMIFS(VENTAS[Cantidad],VENTAS[Code],INVENTARIO4[[#This Row],[Code]])</f>
        <v>0</v>
      </c>
      <c r="Q83" s="21">
        <f>INVENTARIO4[[#This Row],[Entradas]]-INVENTARIO4[[#This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28" x14ac:dyDescent="0.15">
      <c r="A84" s="23" t="s">
        <v>111</v>
      </c>
      <c r="B84" s="95"/>
      <c r="C84" s="22" t="s">
        <v>12</v>
      </c>
      <c r="D84" s="109" t="s">
        <v>51</v>
      </c>
      <c r="E84" s="70" t="s">
        <v>759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IFERROR(VLOOKUP(INVENTARIO4[[#This Row],[Code]],FOTOS[],2,FALSE),"-")</f>
        <v>-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SUMIFS(VENTAS[Cantidad],VENTAS[Code],INVENTARIO4[[#This Row],[Code]])</f>
        <v>0</v>
      </c>
      <c r="Q84" s="21">
        <f>INVENTARIO4[[#This Row],[Entradas]]-INVENTARIO4[[#This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28" x14ac:dyDescent="0.15">
      <c r="A85" s="23" t="s">
        <v>112</v>
      </c>
      <c r="B85" s="95"/>
      <c r="C85" s="22" t="s">
        <v>12</v>
      </c>
      <c r="D85" s="109" t="s">
        <v>51</v>
      </c>
      <c r="E85" s="70" t="s">
        <v>759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IFERROR(VLOOKUP(INVENTARIO4[[#This Row],[Code]],FOTOS[],2,FALSE),"-")</f>
        <v>-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SUMIFS(VENTAS[Cantidad],VENTAS[Code],INVENTARIO4[[#This Row],[Code]])</f>
        <v>0</v>
      </c>
      <c r="Q85" s="21">
        <f>INVENTARIO4[[#This Row],[Entradas]]-INVENTARIO4[[#This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28" x14ac:dyDescent="0.15">
      <c r="A86" s="23" t="s">
        <v>113</v>
      </c>
      <c r="B86" s="95"/>
      <c r="C86" s="22" t="s">
        <v>12</v>
      </c>
      <c r="D86" s="109" t="s">
        <v>51</v>
      </c>
      <c r="E86" s="70" t="s">
        <v>759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IFERROR(VLOOKUP(INVENTARIO4[[#This Row],[Code]],FOTOS[],2,FALSE),"-")</f>
        <v>-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SUMIFS(VENTAS[Cantidad],VENTAS[Code],INVENTARIO4[[#This Row],[Code]])</f>
        <v>0</v>
      </c>
      <c r="Q86" s="21">
        <f>INVENTARIO4[[#This Row],[Entradas]]-INVENTARIO4[[#This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28" x14ac:dyDescent="0.15">
      <c r="A87" s="23" t="s">
        <v>114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IFERROR(VLOOKUP(INVENTARIO4[[#This Row],[Code]],FOTOS[],2,FALSE),"-")</f>
        <v>-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SUMIFS(VENTAS[Cantidad],VENTAS[Code],INVENTARIO4[[#This Row],[Code]])</f>
        <v>0</v>
      </c>
      <c r="Q87" s="21">
        <f>INVENTARIO4[[#This Row],[Entradas]]-INVENTARIO4[[#This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28" x14ac:dyDescent="0.15">
      <c r="A88" s="23" t="s">
        <v>115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IFERROR(VLOOKUP(INVENTARIO4[[#This Row],[Code]],FOTOS[],2,FALSE),"-")</f>
        <v>-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SUMIFS(VENTAS[Cantidad],VENTAS[Code],INVENTARIO4[[#This Row],[Code]])</f>
        <v>0</v>
      </c>
      <c r="Q88" s="21">
        <f>INVENTARIO4[[#This Row],[Entradas]]-INVENTARIO4[[#This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14" x14ac:dyDescent="0.15">
      <c r="A89" s="23" t="s">
        <v>121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IFERROR(VLOOKUP(INVENTARIO4[[#This Row],[Code]],FOTOS[],2,FALSE),"-")</f>
        <v>-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SUMIFS(VENTAS[Cantidad],VENTAS[Code],INVENTARIO4[[#This Row],[Code]])</f>
        <v>0</v>
      </c>
      <c r="Q89" s="21">
        <f>INVENTARIO4[[#This Row],[Entradas]]-INVENTARIO4[[#This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28" x14ac:dyDescent="0.15">
      <c r="A90" s="23" t="s">
        <v>117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IFERROR(VLOOKUP(INVENTARIO4[[#This Row],[Code]],FOTOS[],2,FALSE),"-")</f>
        <v>-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SUMIFS(VENTAS[Cantidad],VENTAS[Code],INVENTARIO4[[#This Row],[Code]])</f>
        <v>0</v>
      </c>
      <c r="Q90" s="21">
        <f>INVENTARIO4[[#This Row],[Entradas]]-INVENTARIO4[[#This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14" x14ac:dyDescent="0.15">
      <c r="A91" s="23" t="s">
        <v>118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IFERROR(VLOOKUP(INVENTARIO4[[#This Row],[Code]],FOTOS[],2,FALSE),"-")</f>
        <v>-</v>
      </c>
      <c r="L91" s="21"/>
      <c r="M91" s="19">
        <f t="shared" si="7"/>
        <v>18</v>
      </c>
      <c r="N91" s="20"/>
      <c r="O91" s="118">
        <v>1</v>
      </c>
      <c r="P91" s="21">
        <f>SUMIFS(VENTAS[Cantidad],VENTAS[Code],INVENTARIO4[[#This Row],[Code]])</f>
        <v>0</v>
      </c>
      <c r="Q91" s="21">
        <f>INVENTARIO4[[#This Row],[Entradas]]-INVENTARIO4[[#This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1231</v>
      </c>
    </row>
    <row r="92" spans="1:28" ht="28" x14ac:dyDescent="0.15">
      <c r="A92" s="23" t="s">
        <v>120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IFERROR(VLOOKUP(INVENTARIO4[[#This Row],[Code]],FOTOS[],2,FALSE),"-")</f>
        <v>-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SUMIFS(VENTAS[Cantidad],VENTAS[Code],INVENTARIO4[[#This Row],[Code]])</f>
        <v>0</v>
      </c>
      <c r="Q92" s="21">
        <f>INVENTARIO4[[#This Row],[Entradas]]-INVENTARIO4[[#This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28" x14ac:dyDescent="0.15">
      <c r="A93" s="23" t="s">
        <v>119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IFERROR(VLOOKUP(INVENTARIO4[[#This Row],[Code]],FOTOS[],2,FALSE),"-")</f>
        <v>-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SUMIFS(VENTAS[Cantidad],VENTAS[Code],INVENTARIO4[[#This Row],[Code]])</f>
        <v>0</v>
      </c>
      <c r="Q93" s="21">
        <f>INVENTARIO4[[#This Row],[Entradas]]-INVENTARIO4[[#This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14" x14ac:dyDescent="0.15">
      <c r="A94" s="23" t="s">
        <v>146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IFERROR(VLOOKUP(INVENTARIO4[[#This Row],[Code]],FOTOS[],2,FALSE),"-")</f>
        <v>-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SUMIFS(VENTAS[Cantidad],VENTAS[Code],INVENTARIO4[[#This Row],[Code]])</f>
        <v>0</v>
      </c>
      <c r="Q94" s="21">
        <f>INVENTARIO4[[#This Row],[Entradas]]-INVENTARIO4[[#This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14" x14ac:dyDescent="0.15">
      <c r="A95" s="23" t="s">
        <v>123</v>
      </c>
      <c r="B95" s="95"/>
      <c r="C95" s="22" t="s">
        <v>12</v>
      </c>
      <c r="D95" s="109" t="s">
        <v>51</v>
      </c>
      <c r="E95" s="70" t="s">
        <v>794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IFERROR(VLOOKUP(INVENTARIO4[[#This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SUMIFS(VENTAS[Cantidad],VENTAS[Code],INVENTARIO4[[#This Row],[Code]])</f>
        <v>1</v>
      </c>
      <c r="Q95" s="21">
        <f>INVENTARIO4[[#This Row],[Entradas]]-INVENTARIO4[[#This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14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IFERROR(VLOOKUP(INVENTARIO4[[#This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SUMIFS(VENTAS[Cantidad],VENTAS[Code],INVENTARIO4[[#This Row],[Code]])</f>
        <v>1</v>
      </c>
      <c r="Q96" s="21">
        <f>INVENTARIO4[[#This Row],[Entradas]]-INVENTARIO4[[#This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14" x14ac:dyDescent="0.15">
      <c r="A97" s="23" t="s">
        <v>127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IFERROR(VLOOKUP(INVENTARIO4[[#This Row],[Code]],FOTOS[],2,FALSE),"-")</f>
        <v>-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SUMIFS(VENTAS[Cantidad],VENTAS[Code],INVENTARIO4[[#This Row],[Code]])</f>
        <v>0</v>
      </c>
      <c r="Q97" s="21">
        <f>INVENTARIO4[[#This Row],[Entradas]]-INVENTARIO4[[#This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14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IFERROR(VLOOKUP(INVENTARIO4[[#This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SUMIFS(VENTAS[Cantidad],VENTAS[Code],INVENTARIO4[[#This Row],[Code]])</f>
        <v>1</v>
      </c>
      <c r="Q98" s="21">
        <f>INVENTARIO4[[#This Row],[Entradas]]-INVENTARIO4[[#This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14" x14ac:dyDescent="0.15">
      <c r="A99" s="23" t="s">
        <v>124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IFERROR(VLOOKUP(INVENTARIO4[[#This Row],[Code]],FOTOS[],2,FALSE),"-")</f>
        <v>-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SUMIFS(VENTAS[Cantidad],VENTAS[Code],INVENTARIO4[[#This Row],[Code]])</f>
        <v>0</v>
      </c>
      <c r="Q99" s="21">
        <f>INVENTARIO4[[#This Row],[Entradas]]-INVENTARIO4[[#This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14" x14ac:dyDescent="0.15">
      <c r="A100" s="23" t="s">
        <v>125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IFERROR(VLOOKUP(INVENTARIO4[[#This Row],[Code]],FOTOS[],2,FALSE),"-")</f>
        <v>-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SUMIFS(VENTAS[Cantidad],VENTAS[Code],INVENTARIO4[[#This Row],[Code]])</f>
        <v>0</v>
      </c>
      <c r="Q100" s="21">
        <f>INVENTARIO4[[#This Row],[Entradas]]-INVENTARIO4[[#This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28" x14ac:dyDescent="0.15">
      <c r="A101" s="23" t="s">
        <v>126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IFERROR(VLOOKUP(INVENTARIO4[[#This Row],[Code]],FOTOS[],2,FALSE),"-")</f>
        <v>-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SUMIFS(VENTAS[Cantidad],VENTAS[Code],INVENTARIO4[[#This Row],[Code]])</f>
        <v>0</v>
      </c>
      <c r="Q101" s="21">
        <f>INVENTARIO4[[#This Row],[Entradas]]-INVENTARIO4[[#This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28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IFERROR(VLOOKUP(INVENTARIO4[[#This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SUMIFS(VENTAS[Cantidad],VENTAS[Code],INVENTARIO4[[#This Row],[Code]])</f>
        <v>1</v>
      </c>
      <c r="Q102" s="21">
        <f>INVENTARIO4[[#This Row],[Entradas]]-INVENTARIO4[[#This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14" x14ac:dyDescent="0.15">
      <c r="A103" s="104" t="s">
        <v>129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IFERROR(VLOOKUP(INVENTARIO4[[#This Row],[Code]],FOTOS[],2,FALSE),"-")</f>
        <v>-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SUMIFS(VENTAS[Cantidad],VENTAS[Code],INVENTARIO4[[#This Row],[Code]])</f>
        <v>0</v>
      </c>
      <c r="Q103" s="21">
        <f>INVENTARIO4[[#This Row],[Entradas]]-INVENTARIO4[[#This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28" x14ac:dyDescent="0.15">
      <c r="A104" s="43" t="s">
        <v>132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IFERROR(VLOOKUP(INVENTARIO4[[#This Row],[Code]],FOTOS[],2,FALSE),"-")</f>
        <v>-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SUMIFS(VENTAS[Cantidad],VENTAS[Code],INVENTARIO4[[#This Row],[Code]])</f>
        <v>0</v>
      </c>
      <c r="Q104" s="21">
        <f>INVENTARIO4[[#This Row],[Entradas]]-INVENTARIO4[[#This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28" x14ac:dyDescent="0.15">
      <c r="A105" s="23" t="s">
        <v>131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IFERROR(VLOOKUP(INVENTARIO4[[#This Row],[Code]],FOTOS[],2,FALSE),"-")</f>
        <v>-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SUMIFS(VENTAS[Cantidad],VENTAS[Code],INVENTARIO4[[#This Row],[Code]])</f>
        <v>0</v>
      </c>
      <c r="Q105" s="21">
        <f>INVENTARIO4[[#This Row],[Entradas]]-INVENTARIO4[[#This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28" x14ac:dyDescent="0.15">
      <c r="A106" s="23" t="s">
        <v>138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IFERROR(VLOOKUP(INVENTARIO4[[#This Row],[Code]],FOTOS[],2,FALSE),"-")</f>
        <v>-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SUMIFS(VENTAS[Cantidad],VENTAS[Code],INVENTARIO4[[#This Row],[Code]])</f>
        <v>0</v>
      </c>
      <c r="Q106" s="21">
        <f>INVENTARIO4[[#This Row],[Entradas]]-INVENTARIO4[[#This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28" x14ac:dyDescent="0.15">
      <c r="A107" s="23" t="s">
        <v>139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IFERROR(VLOOKUP(INVENTARIO4[[#This Row],[Code]],FOTOS[],2,FALSE),"-")</f>
        <v>-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SUMIFS(VENTAS[Cantidad],VENTAS[Code],INVENTARIO4[[#This Row],[Code]])</f>
        <v>0</v>
      </c>
      <c r="Q107" s="21">
        <f>INVENTARIO4[[#This Row],[Entradas]]-INVENTARIO4[[#This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14" x14ac:dyDescent="0.15">
      <c r="A108" s="43" t="s">
        <v>133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IFERROR(VLOOKUP(INVENTARIO4[[#This Row],[Code]],FOTOS[],2,FALSE),"-")</f>
        <v>-</v>
      </c>
      <c r="L108" s="21"/>
      <c r="M108" s="19">
        <v>14</v>
      </c>
      <c r="N108" s="20"/>
      <c r="O108" s="115">
        <v>1</v>
      </c>
      <c r="P108" s="21">
        <f>SUMIFS(VENTAS[Cantidad],VENTAS[Code],INVENTARIO4[[#This Row],[Code]])</f>
        <v>0</v>
      </c>
      <c r="Q108" s="21">
        <f>INVENTARIO4[[#This Row],[Entradas]]-INVENTARIO4[[#This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14" x14ac:dyDescent="0.15">
      <c r="A109" s="104" t="s">
        <v>134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IFERROR(VLOOKUP(INVENTARIO4[[#This Row],[Code]],FOTOS[],2,FALSE),"-")</f>
        <v>-</v>
      </c>
      <c r="L109" s="21"/>
      <c r="M109" s="19">
        <v>14</v>
      </c>
      <c r="N109" s="20"/>
      <c r="O109" s="118">
        <v>1</v>
      </c>
      <c r="P109" s="21">
        <f>SUMIFS(VENTAS[Cantidad],VENTAS[Code],INVENTARIO4[[#This Row],[Code]])</f>
        <v>0</v>
      </c>
      <c r="Q109" s="21">
        <f>INVENTARIO4[[#This Row],[Entradas]]-INVENTARIO4[[#This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14" x14ac:dyDescent="0.15">
      <c r="A110" s="43" t="s">
        <v>135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IFERROR(VLOOKUP(INVENTARIO4[[#This Row],[Code]],FOTOS[],2,FALSE),"-")</f>
        <v>-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SUMIFS(VENTAS[Cantidad],VENTAS[Code],INVENTARIO4[[#This Row],[Code]])</f>
        <v>0</v>
      </c>
      <c r="Q110" s="21">
        <f>INVENTARIO4[[#This Row],[Entradas]]-INVENTARIO4[[#This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14" x14ac:dyDescent="0.15">
      <c r="A111" s="104" t="s">
        <v>136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IFERROR(VLOOKUP(INVENTARIO4[[#This Row],[Code]],FOTOS[],2,FALSE),"-")</f>
        <v>-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SUMIFS(VENTAS[Cantidad],VENTAS[Code],INVENTARIO4[[#This Row],[Code]])</f>
        <v>0</v>
      </c>
      <c r="Q111" s="21">
        <f>INVENTARIO4[[#This Row],[Entradas]]-INVENTARIO4[[#This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14" x14ac:dyDescent="0.15">
      <c r="A112" s="43" t="s">
        <v>137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IFERROR(VLOOKUP(INVENTARIO4[[#This Row],[Code]],FOTOS[],2,FALSE),"-")</f>
        <v>-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SUMIFS(VENTAS[Cantidad],VENTAS[Code],INVENTARIO4[[#This Row],[Code]])</f>
        <v>0</v>
      </c>
      <c r="Q112" s="21">
        <f>INVENTARIO4[[#This Row],[Entradas]]-INVENTARIO4[[#This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14" x14ac:dyDescent="0.15">
      <c r="A113" s="104" t="s">
        <v>145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IFERROR(VLOOKUP(INVENTARIO4[[#This Row],[Code]],FOTOS[],2,FALSE),"-")</f>
        <v>-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SUMIFS(VENTAS[Cantidad],VENTAS[Code],INVENTARIO4[[#This Row],[Code]])</f>
        <v>0</v>
      </c>
      <c r="Q113" s="21">
        <f>INVENTARIO4[[#This Row],[Entradas]]-INVENTARIO4[[#This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14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IFERROR(VLOOKUP(INVENTARIO4[[#This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f>SUMIFS(VENTAS[Cantidad],VENTAS[Code],INVENTARIO4[[#This Row],[Code]])</f>
        <v>0</v>
      </c>
      <c r="Q114" s="21">
        <f>INVENTARIO4[[#This Row],[Entradas]]-INVENTARIO4[[#This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14" x14ac:dyDescent="0.15">
      <c r="A115" s="23" t="s">
        <v>141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IFERROR(VLOOKUP(INVENTARIO4[[#This Row],[Code]],FOTOS[],2,FALSE),"-")</f>
        <v>-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SUMIFS(VENTAS[Cantidad],VENTAS[Code],INVENTARIO4[[#This Row],[Code]])</f>
        <v>0</v>
      </c>
      <c r="Q115" s="21">
        <f>INVENTARIO4[[#This Row],[Entradas]]-INVENTARIO4[[#This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14" x14ac:dyDescent="0.15">
      <c r="A116" s="23" t="s">
        <v>142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IFERROR(VLOOKUP(INVENTARIO4[[#This Row],[Code]],FOTOS[],2,FALSE),"-")</f>
        <v>-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SUMIFS(VENTAS[Cantidad],VENTAS[Code],INVENTARIO4[[#This Row],[Code]])</f>
        <v>0</v>
      </c>
      <c r="Q116" s="21">
        <f>INVENTARIO4[[#This Row],[Entradas]]-INVENTARIO4[[#This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14" x14ac:dyDescent="0.15">
      <c r="A117" s="23" t="s">
        <v>143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IFERROR(VLOOKUP(INVENTARIO4[[#This Row],[Code]],FOTOS[],2,FALSE),"-")</f>
        <v>-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SUMIFS(VENTAS[Cantidad],VENTAS[Code],INVENTARIO4[[#This Row],[Code]])</f>
        <v>0</v>
      </c>
      <c r="Q117" s="21">
        <f>INVENTARIO4[[#This Row],[Entradas]]-INVENTARIO4[[#This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14" x14ac:dyDescent="0.15">
      <c r="A118" s="23" t="s">
        <v>144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IFERROR(VLOOKUP(INVENTARIO4[[#This Row],[Code]],FOTOS[],2,FALSE),"-")</f>
        <v>-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SUMIFS(VENTAS[Cantidad],VENTAS[Code],INVENTARIO4[[#This Row],[Code]])</f>
        <v>0</v>
      </c>
      <c r="Q118" s="21">
        <f>INVENTARIO4[[#This Row],[Entradas]]-INVENTARIO4[[#This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14" x14ac:dyDescent="0.15">
      <c r="A119" s="23" t="s">
        <v>147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IFERROR(VLOOKUP(INVENTARIO4[[#This Row],[Code]],FOTOS[],2,FALSE),"-")</f>
        <v>-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SUMIFS(VENTAS[Cantidad],VENTAS[Code],INVENTARIO4[[#This Row],[Code]])</f>
        <v>0</v>
      </c>
      <c r="Q119" s="21">
        <f>INVENTARIO4[[#This Row],[Entradas]]-INVENTARIO4[[#This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14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IFERROR(VLOOKUP(INVENTARIO4[[#This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SUMIFS(VENTAS[Cantidad],VENTAS[Code],INVENTARIO4[[#This Row],[Code]])</f>
        <v>1</v>
      </c>
      <c r="Q120" s="21">
        <f>INVENTARIO4[[#This Row],[Entradas]]-INVENTARIO4[[#This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14" x14ac:dyDescent="0.15">
      <c r="A121" s="23" t="s">
        <v>155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IFERROR(VLOOKUP(INVENTARIO4[[#This Row],[Code]],FOTOS[],2,FALSE),"-")</f>
        <v>-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SUMIFS(VENTAS[Cantidad],VENTAS[Code],INVENTARIO4[[#This Row],[Code]])</f>
        <v>0</v>
      </c>
      <c r="Q121" s="21">
        <f>INVENTARIO4[[#This Row],[Entradas]]-INVENTARIO4[[#This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14" x14ac:dyDescent="0.15">
      <c r="A122" s="43" t="s">
        <v>311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IFERROR(VLOOKUP(INVENTARIO4[[#This Row],[Code]],FOTOS[],2,FALSE),"-")</f>
        <v>-</v>
      </c>
      <c r="L122" s="21"/>
      <c r="M122" s="19">
        <v>14</v>
      </c>
      <c r="N122" s="20"/>
      <c r="O122" s="115">
        <v>1</v>
      </c>
      <c r="P122" s="21">
        <f>SUMIFS(VENTAS[Cantidad],VENTAS[Code],INVENTARIO4[[#This Row],[Code]])</f>
        <v>0</v>
      </c>
      <c r="Q122" s="21">
        <f>INVENTARIO4[[#This Row],[Entradas]]-INVENTARIO4[[#This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28" x14ac:dyDescent="0.15">
      <c r="A123" s="23" t="s">
        <v>31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IFERROR(VLOOKUP(INVENTARIO4[[#This Row],[Code]],FOTOS[],2,FALSE),"-")</f>
        <v>-</v>
      </c>
      <c r="L123" s="21"/>
      <c r="M123" s="19">
        <f t="shared" si="7"/>
        <v>25</v>
      </c>
      <c r="N123" s="20"/>
      <c r="O123" s="118">
        <v>1</v>
      </c>
      <c r="P123" s="21">
        <f>SUMIFS(VENTAS[Cantidad],VENTAS[Code],INVENTARIO4[[#This Row],[Code]])</f>
        <v>0</v>
      </c>
      <c r="Q123" s="21">
        <f>INVENTARIO4[[#This Row],[Entradas]]-INVENTARIO4[[#This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928</v>
      </c>
    </row>
    <row r="124" spans="1:28" ht="14" x14ac:dyDescent="0.15">
      <c r="A124" s="23" t="s">
        <v>152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IFERROR(VLOOKUP(INVENTARIO4[[#This Row],[Code]],FOTOS[],2,FALSE),"-")</f>
        <v>-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SUMIFS(VENTAS[Cantidad],VENTAS[Code],INVENTARIO4[[#This Row],[Code]])</f>
        <v>0</v>
      </c>
      <c r="Q124" s="21">
        <f>INVENTARIO4[[#This Row],[Entradas]]-INVENTARIO4[[#This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28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IFERROR(VLOOKUP(INVENTARIO4[[#This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SUMIFS(VENTAS[Cantidad],VENTAS[Code],INVENTARIO4[[#This Row],[Code]])</f>
        <v>1</v>
      </c>
      <c r="Q125" s="21">
        <f>INVENTARIO4[[#This Row],[Entradas]]-INVENTARIO4[[#This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28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IFERROR(VLOOKUP(INVENTARIO4[[#This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SUMIFS(VENTAS[Cantidad],VENTAS[Code],INVENTARIO4[[#This Row],[Code]])</f>
        <v>1</v>
      </c>
      <c r="Q126" s="21">
        <f>INVENTARIO4[[#This Row],[Entradas]]-INVENTARIO4[[#This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14" x14ac:dyDescent="0.15">
      <c r="A127" s="23" t="s">
        <v>34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IFERROR(VLOOKUP(INVENTARIO4[[#This Row],[Code]],FOTOS[],2,FALSE),"-")</f>
        <v>-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SUMIFS(VENTAS[Cantidad],VENTAS[Code],INVENTARIO4[[#This Row],[Code]])</f>
        <v>0</v>
      </c>
      <c r="Q127" s="21">
        <f>INVENTARIO4[[#This Row],[Entradas]]-INVENTARIO4[[#This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28" x14ac:dyDescent="0.15">
      <c r="A128" s="23" t="s">
        <v>35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IFERROR(VLOOKUP(INVENTARIO4[[#This Row],[Code]],FOTOS[],2,FALSE),"-")</f>
        <v>-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SUMIFS(VENTAS[Cantidad],VENTAS[Code],INVENTARIO4[[#This Row],[Code]])</f>
        <v>0</v>
      </c>
      <c r="Q128" s="21">
        <f>INVENTARIO4[[#This Row],[Entradas]]-INVENTARIO4[[#This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14" x14ac:dyDescent="0.15">
      <c r="A129" s="23" t="s">
        <v>36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IFERROR(VLOOKUP(INVENTARIO4[[#This Row],[Code]],FOTOS[],2,FALSE),"-")</f>
        <v>-</v>
      </c>
      <c r="L129" s="21"/>
      <c r="M129" s="19">
        <f t="shared" si="7"/>
        <v>40</v>
      </c>
      <c r="N129" s="20"/>
      <c r="O129" s="118">
        <v>1</v>
      </c>
      <c r="P129" s="21">
        <f>SUMIFS(VENTAS[Cantidad],VENTAS[Code],INVENTARIO4[[#This Row],[Code]])</f>
        <v>0</v>
      </c>
      <c r="Q129" s="21">
        <f>INVENTARIO4[[#This Row],[Entradas]]-INVENTARIO4[[#This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928</v>
      </c>
    </row>
    <row r="130" spans="1:28" ht="14" x14ac:dyDescent="0.15">
      <c r="A130" s="23" t="s">
        <v>148</v>
      </c>
      <c r="B130" s="95"/>
      <c r="C130" s="22" t="s">
        <v>12</v>
      </c>
      <c r="D130" s="109" t="s">
        <v>1211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IFERROR(VLOOKUP(INVENTARIO4[[#This Row],[Code]],FOTOS[],2,FALSE),"-")</f>
        <v>-</v>
      </c>
      <c r="L130" s="21"/>
      <c r="M130" s="19">
        <f t="shared" si="7"/>
        <v>30</v>
      </c>
      <c r="N130" s="20"/>
      <c r="O130" s="115">
        <v>1</v>
      </c>
      <c r="P130" s="21">
        <f>SUMIFS(VENTAS[Cantidad],VENTAS[Code],INVENTARIO4[[#This Row],[Code]])</f>
        <v>0</v>
      </c>
      <c r="Q130" s="21">
        <f>INVENTARIO4[[#This Row],[Entradas]]-INVENTARIO4[[#This Row],[Salidas]]</f>
        <v>1</v>
      </c>
      <c r="R130" s="20">
        <v>258</v>
      </c>
      <c r="S130" s="20">
        <v>18</v>
      </c>
      <c r="T130" s="20">
        <f t="shared" si="8"/>
        <v>14.333333333333334</v>
      </c>
      <c r="U130" s="21">
        <v>250</v>
      </c>
      <c r="V130" s="20">
        <v>8</v>
      </c>
      <c r="W130" s="20">
        <f t="shared" si="9"/>
        <v>2</v>
      </c>
      <c r="X130" s="20">
        <f t="shared" si="10"/>
        <v>16.333333333333336</v>
      </c>
      <c r="Y130" s="20">
        <f t="shared" si="11"/>
        <v>23.5</v>
      </c>
      <c r="Z130" s="20">
        <v>30</v>
      </c>
      <c r="AA130" s="20">
        <f t="shared" si="12"/>
        <v>13.666666666666666</v>
      </c>
      <c r="AB130" s="37" t="s">
        <v>928</v>
      </c>
    </row>
    <row r="131" spans="1:28" ht="14" x14ac:dyDescent="0.15">
      <c r="A131" s="23" t="s">
        <v>149</v>
      </c>
      <c r="B131" s="95"/>
      <c r="C131" s="22" t="s">
        <v>12</v>
      </c>
      <c r="D131" s="109" t="s">
        <v>1211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IFERROR(VLOOKUP(INVENTARIO4[[#This Row],[Code]],FOTOS[],2,FALSE),"-")</f>
        <v>-</v>
      </c>
      <c r="L131" s="21"/>
      <c r="M131" s="19">
        <f t="shared" si="7"/>
        <v>30</v>
      </c>
      <c r="N131" s="20"/>
      <c r="O131" s="118">
        <v>1</v>
      </c>
      <c r="P131" s="21">
        <f>SUMIFS(VENTAS[Cantidad],VENTAS[Code],INVENTARIO4[[#This Row],[Code]])</f>
        <v>0</v>
      </c>
      <c r="Q131" s="21">
        <f>INVENTARIO4[[#This Row],[Entradas]]-INVENTARIO4[[#This Row],[Salidas]]</f>
        <v>1</v>
      </c>
      <c r="R131" s="20">
        <v>258</v>
      </c>
      <c r="S131" s="20">
        <v>18</v>
      </c>
      <c r="T131" s="20">
        <f t="shared" si="8"/>
        <v>14.333333333333334</v>
      </c>
      <c r="U131" s="21">
        <v>250</v>
      </c>
      <c r="V131" s="20">
        <v>8</v>
      </c>
      <c r="W131" s="20">
        <f t="shared" si="9"/>
        <v>2</v>
      </c>
      <c r="X131" s="20">
        <f t="shared" si="10"/>
        <v>16.333333333333336</v>
      </c>
      <c r="Y131" s="20">
        <f t="shared" si="11"/>
        <v>23.5</v>
      </c>
      <c r="Z131" s="20">
        <v>30</v>
      </c>
      <c r="AA131" s="20">
        <f t="shared" si="12"/>
        <v>13.666666666666666</v>
      </c>
      <c r="AB131" s="37" t="s">
        <v>928</v>
      </c>
    </row>
    <row r="132" spans="1:28" ht="14" x14ac:dyDescent="0.15">
      <c r="A132" s="23" t="s">
        <v>150</v>
      </c>
      <c r="B132" s="95"/>
      <c r="C132" s="22" t="s">
        <v>12</v>
      </c>
      <c r="D132" s="109" t="s">
        <v>1211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IFERROR(VLOOKUP(INVENTARIO4[[#This Row],[Code]],FOTOS[],2,FALSE),"-")</f>
        <v>-</v>
      </c>
      <c r="L132" s="21"/>
      <c r="M132" s="19">
        <f t="shared" ref="M132:M143" si="14">Z132</f>
        <v>30</v>
      </c>
      <c r="N132" s="20"/>
      <c r="O132" s="115">
        <v>1</v>
      </c>
      <c r="P132" s="21">
        <f>SUMIFS(VENTAS[Cantidad],VENTAS[Code],INVENTARIO4[[#This Row],[Code]])</f>
        <v>0</v>
      </c>
      <c r="Q132" s="21">
        <f>INVENTARIO4[[#This Row],[Entradas]]-INVENTARIO4[[#This Row],[Salidas]]</f>
        <v>1</v>
      </c>
      <c r="R132" s="20">
        <v>258</v>
      </c>
      <c r="S132" s="20">
        <v>18</v>
      </c>
      <c r="T132" s="20">
        <f t="shared" ref="T132:T143" si="15">R132/S132</f>
        <v>14.333333333333334</v>
      </c>
      <c r="U132" s="21">
        <v>250</v>
      </c>
      <c r="V132" s="20">
        <v>8</v>
      </c>
      <c r="W132" s="20">
        <f t="shared" ref="W132:W143" si="16">U132*V132/1000</f>
        <v>2</v>
      </c>
      <c r="X132" s="20">
        <f t="shared" ref="X132:X143" si="17">T132+W132</f>
        <v>16.333333333333336</v>
      </c>
      <c r="Y132" s="20">
        <f t="shared" ref="Y132:Y143" si="18">T132*1.5+W132</f>
        <v>23.5</v>
      </c>
      <c r="Z132" s="20">
        <v>30</v>
      </c>
      <c r="AA132" s="20">
        <f t="shared" ref="AA132:AA143" si="19">Z132-T132-W132</f>
        <v>13.666666666666666</v>
      </c>
      <c r="AB132" s="37" t="s">
        <v>928</v>
      </c>
    </row>
    <row r="133" spans="1:28" ht="14" x14ac:dyDescent="0.15">
      <c r="A133" s="23" t="s">
        <v>37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IFERROR(VLOOKUP(INVENTARIO4[[#This Row],[Code]],FOTOS[],2,FALSE),"-")</f>
        <v>-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SUMIFS(VENTAS[Cantidad],VENTAS[Code],INVENTARIO4[[#This Row],[Code]])</f>
        <v>0</v>
      </c>
      <c r="Q133" s="21">
        <f>INVENTARIO4[[#This Row],[Entradas]]-INVENTARIO4[[#This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14" x14ac:dyDescent="0.15">
      <c r="A134" s="23" t="s">
        <v>38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IFERROR(VLOOKUP(INVENTARIO4[[#This Row],[Code]],FOTOS[],2,FALSE),"-")</f>
        <v>-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SUMIFS(VENTAS[Cantidad],VENTAS[Code],INVENTARIO4[[#This Row],[Code]])</f>
        <v>0</v>
      </c>
      <c r="Q134" s="21">
        <f>INVENTARIO4[[#This Row],[Entradas]]-INVENTARIO4[[#This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14" x14ac:dyDescent="0.15">
      <c r="A135" s="23" t="s">
        <v>39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IFERROR(VLOOKUP(INVENTARIO4[[#This Row],[Code]],FOTOS[],2,FALSE),"-")</f>
        <v>-</v>
      </c>
      <c r="L135" s="21"/>
      <c r="M135" s="19">
        <f t="shared" si="14"/>
        <v>35</v>
      </c>
      <c r="N135" s="20"/>
      <c r="O135" s="118">
        <v>1</v>
      </c>
      <c r="P135" s="21">
        <f>SUMIFS(VENTAS[Cantidad],VENTAS[Code],INVENTARIO4[[#This Row],[Code]])</f>
        <v>0</v>
      </c>
      <c r="Q135" s="21">
        <f>INVENTARIO4[[#This Row],[Entradas]]-INVENTARIO4[[#This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928</v>
      </c>
    </row>
    <row r="136" spans="1:28" ht="14" x14ac:dyDescent="0.15">
      <c r="A136" s="23" t="s">
        <v>153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IFERROR(VLOOKUP(INVENTARIO4[[#This Row],[Code]],FOTOS[],2,FALSE),"-")</f>
        <v>-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SUMIFS(VENTAS[Cantidad],VENTAS[Code],INVENTARIO4[[#This Row],[Code]])</f>
        <v>0</v>
      </c>
      <c r="Q136" s="21">
        <f>INVENTARIO4[[#This Row],[Entradas]]-INVENTARIO4[[#This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14" x14ac:dyDescent="0.15">
      <c r="A137" s="23" t="s">
        <v>182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IFERROR(VLOOKUP(INVENTARIO4[[#This Row],[Code]],FOTOS[],2,FALSE),"-")</f>
        <v>-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SUMIFS(VENTAS[Cantidad],VENTAS[Code],INVENTARIO4[[#This Row],[Code]])</f>
        <v>0</v>
      </c>
      <c r="Q137" s="21">
        <f>INVENTARIO4[[#This Row],[Entradas]]-INVENTARIO4[[#This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14" x14ac:dyDescent="0.15">
      <c r="A138" s="23" t="s">
        <v>183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IFERROR(VLOOKUP(INVENTARIO4[[#This Row],[Code]],FOTOS[],2,FALSE),"-")</f>
        <v>-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SUMIFS(VENTAS[Cantidad],VENTAS[Code],INVENTARIO4[[#This Row],[Code]])</f>
        <v>0</v>
      </c>
      <c r="Q138" s="21">
        <f>INVENTARIO4[[#This Row],[Entradas]]-INVENTARIO4[[#This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28" x14ac:dyDescent="0.15">
      <c r="A139" s="23" t="s">
        <v>184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IFERROR(VLOOKUP(INVENTARIO4[[#This Row],[Code]],FOTOS[],2,FALSE),"-")</f>
        <v>-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SUMIFS(VENTAS[Cantidad],VENTAS[Code],INVENTARIO4[[#This Row],[Code]])</f>
        <v>0</v>
      </c>
      <c r="Q139" s="21">
        <f>INVENTARIO4[[#This Row],[Entradas]]-INVENTARIO4[[#This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28" x14ac:dyDescent="0.15">
      <c r="A140" s="23" t="s">
        <v>40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IFERROR(VLOOKUP(INVENTARIO4[[#This Row],[Code]],FOTOS[],2,FALSE),"-")</f>
        <v>-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SUMIFS(VENTAS[Cantidad],VENTAS[Code],INVENTARIO4[[#This Row],[Code]])</f>
        <v>0</v>
      </c>
      <c r="Q140" s="21">
        <f>INVENTARIO4[[#This Row],[Entradas]]-INVENTARIO4[[#This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14" x14ac:dyDescent="0.15">
      <c r="A141" s="23" t="s">
        <v>41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IFERROR(VLOOKUP(INVENTARIO4[[#This Row],[Code]],FOTOS[],2,FALSE),"-")</f>
        <v>-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SUMIFS(VENTAS[Cantidad],VENTAS[Code],INVENTARIO4[[#This Row],[Code]])</f>
        <v>0</v>
      </c>
      <c r="Q141" s="21">
        <f>INVENTARIO4[[#This Row],[Entradas]]-INVENTARIO4[[#This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14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IFERROR(VLOOKUP(INVENTARIO4[[#This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SUMIFS(VENTAS[Cantidad],VENTAS[Code],INVENTARIO4[[#This Row],[Code]])</f>
        <v>1</v>
      </c>
      <c r="Q142" s="21">
        <f>INVENTARIO4[[#This Row],[Entradas]]-INVENTARIO4[[#This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14" x14ac:dyDescent="0.15">
      <c r="A143" s="23" t="s">
        <v>154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IFERROR(VLOOKUP(INVENTARIO4[[#This Row],[Code]],FOTOS[],2,FALSE),"-")</f>
        <v>-</v>
      </c>
      <c r="L143" s="21"/>
      <c r="M143" s="19">
        <f t="shared" si="14"/>
        <v>35</v>
      </c>
      <c r="N143" s="20"/>
      <c r="O143" s="118">
        <v>1</v>
      </c>
      <c r="P143" s="21">
        <f>SUMIFS(VENTAS[Cantidad],VENTAS[Code],INVENTARIO4[[#This Row],[Code]])</f>
        <v>0</v>
      </c>
      <c r="Q143" s="21">
        <f>INVENTARIO4[[#This Row],[Entradas]]-INVENTARIO4[[#This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928</v>
      </c>
    </row>
    <row r="144" spans="1:28" ht="14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IFERROR(VLOOKUP(INVENTARIO4[[#This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SUMIFS(VENTAS[Cantidad],VENTAS[Code],INVENTARIO4[[#This Row],[Code]])</f>
        <v>1</v>
      </c>
      <c r="Q144" s="21">
        <f>INVENTARIO4[[#This Row],[Entradas]]-INVENTARIO4[[#This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14" x14ac:dyDescent="0.15">
      <c r="A145" s="23" t="s">
        <v>186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IFERROR(VLOOKUP(INVENTARIO4[[#This Row],[Code]],FOTOS[],2,FALSE),"-")</f>
        <v>-</v>
      </c>
      <c r="L145" s="21"/>
      <c r="M145" s="19">
        <f t="shared" ref="M145:M208" si="20">Z145</f>
        <v>20</v>
      </c>
      <c r="N145" s="20"/>
      <c r="O145" s="118">
        <v>1</v>
      </c>
      <c r="P145" s="21">
        <f>SUMIFS(VENTAS[Cantidad],VENTAS[Code],INVENTARIO4[[#This Row],[Code]])</f>
        <v>0</v>
      </c>
      <c r="Q145" s="21">
        <f>INVENTARIO4[[#This Row],[Entradas]]-INVENTARIO4[[#This Row],[Salidas]]</f>
        <v>1</v>
      </c>
      <c r="R145" s="20">
        <v>180.75</v>
      </c>
      <c r="S145" s="20">
        <v>18</v>
      </c>
      <c r="T145" s="20">
        <f t="shared" ref="T145:T208" si="21">R145/S145</f>
        <v>10.041666666666666</v>
      </c>
      <c r="U145" s="21">
        <v>175</v>
      </c>
      <c r="V145" s="20">
        <v>17</v>
      </c>
      <c r="W145" s="20">
        <f t="shared" ref="W145:W208" si="22">U145*V145/1000</f>
        <v>2.9750000000000001</v>
      </c>
      <c r="X145" s="20">
        <f t="shared" ref="X145:X208" si="23">T145+W145</f>
        <v>13.016666666666666</v>
      </c>
      <c r="Y145" s="20">
        <f t="shared" ref="Y145:Y208" si="24">T145*1.5+W145</f>
        <v>18.037500000000001</v>
      </c>
      <c r="Z145" s="20">
        <v>20</v>
      </c>
      <c r="AA145" s="20">
        <f t="shared" ref="AA145:AA208" si="25">Z145-T145-W145</f>
        <v>6.9833333333333343</v>
      </c>
      <c r="AB145" s="20"/>
    </row>
    <row r="146" spans="1:28" ht="28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IFERROR(VLOOKUP(INVENTARIO4[[#This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SUMIFS(VENTAS[Cantidad],VENTAS[Code],INVENTARIO4[[#This Row],[Code]])</f>
        <v>1</v>
      </c>
      <c r="Q146" s="21">
        <f>INVENTARIO4[[#This Row],[Entradas]]-INVENTARIO4[[#This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14" x14ac:dyDescent="0.15">
      <c r="A147" s="23" t="s">
        <v>188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IFERROR(VLOOKUP(INVENTARIO4[[#This Row],[Code]],FOTOS[],2,FALSE),"-")</f>
        <v>-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SUMIFS(VENTAS[Cantidad],VENTAS[Code],INVENTARIO4[[#This Row],[Code]])</f>
        <v>0</v>
      </c>
      <c r="Q147" s="21">
        <f>INVENTARIO4[[#This Row],[Entradas]]-INVENTARIO4[[#This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14" x14ac:dyDescent="0.15">
      <c r="A148" s="23" t="s">
        <v>189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IFERROR(VLOOKUP(INVENTARIO4[[#This Row],[Code]],FOTOS[],2,FALSE),"-")</f>
        <v>-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SUMIFS(VENTAS[Cantidad],VENTAS[Code],INVENTARIO4[[#This Row],[Code]])</f>
        <v>0</v>
      </c>
      <c r="Q148" s="21">
        <f>INVENTARIO4[[#This Row],[Entradas]]-INVENTARIO4[[#This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14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IFERROR(VLOOKUP(INVENTARIO4[[#This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SUMIFS(VENTAS[Cantidad],VENTAS[Code],INVENTARIO4[[#This Row],[Code]])</f>
        <v>1</v>
      </c>
      <c r="Q149" s="21">
        <f>INVENTARIO4[[#This Row],[Entradas]]-INVENTARIO4[[#This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14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IFERROR(VLOOKUP(INVENTARIO4[[#This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SUMIFS(VENTAS[Cantidad],VENTAS[Code],INVENTARIO4[[#This Row],[Code]])</f>
        <v>1</v>
      </c>
      <c r="Q150" s="21">
        <f>INVENTARIO4[[#This Row],[Entradas]]-INVENTARIO4[[#This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14" x14ac:dyDescent="0.15">
      <c r="A151" s="23" t="s">
        <v>192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IFERROR(VLOOKUP(INVENTARIO4[[#This Row],[Code]],FOTOS[],2,FALSE),"-")</f>
        <v>-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SUMIFS(VENTAS[Cantidad],VENTAS[Code],INVENTARIO4[[#This Row],[Code]])</f>
        <v>0</v>
      </c>
      <c r="Q151" s="21">
        <f>INVENTARIO4[[#This Row],[Entradas]]-INVENTARIO4[[#This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14" x14ac:dyDescent="0.15">
      <c r="A152" s="23" t="s">
        <v>193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IFERROR(VLOOKUP(INVENTARIO4[[#This Row],[Code]],FOTOS[],2,FALSE),"-")</f>
        <v>-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SUMIFS(VENTAS[Cantidad],VENTAS[Code],INVENTARIO4[[#This Row],[Code]])</f>
        <v>0</v>
      </c>
      <c r="Q152" s="21">
        <f>INVENTARIO4[[#This Row],[Entradas]]-INVENTARIO4[[#This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14" x14ac:dyDescent="0.15">
      <c r="A153" s="23" t="s">
        <v>195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IFERROR(VLOOKUP(INVENTARIO4[[#This Row],[Code]],FOTOS[],2,FALSE),"-")</f>
        <v>-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SUMIFS(VENTAS[Cantidad],VENTAS[Code],INVENTARIO4[[#This Row],[Code]])</f>
        <v>0</v>
      </c>
      <c r="Q153" s="21">
        <f>INVENTARIO4[[#This Row],[Entradas]]-INVENTARIO4[[#This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14" x14ac:dyDescent="0.15">
      <c r="A154" s="23" t="s">
        <v>413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IFERROR(VLOOKUP(INVENTARIO4[[#This Row],[Code]],FOTOS[],2,FALSE),"-")</f>
        <v>-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SUMIFS(VENTAS[Cantidad],VENTAS[Code],INVENTARIO4[[#This Row],[Code]])</f>
        <v>0</v>
      </c>
      <c r="Q154" s="21">
        <f>INVENTARIO4[[#This Row],[Entradas]]-INVENTARIO4[[#This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14" x14ac:dyDescent="0.15">
      <c r="A155" s="23" t="s">
        <v>196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IFERROR(VLOOKUP(INVENTARIO4[[#This Row],[Code]],FOTOS[],2,FALSE),"-")</f>
        <v>-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SUMIFS(VENTAS[Cantidad],VENTAS[Code],INVENTARIO4[[#This Row],[Code]])</f>
        <v>0</v>
      </c>
      <c r="Q155" s="21">
        <f>INVENTARIO4[[#This Row],[Entradas]]-INVENTARIO4[[#This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42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IFERROR(VLOOKUP(INVENTARIO4[[#This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SUMIFS(VENTAS[Cantidad],VENTAS[Code],INVENTARIO4[[#This Row],[Code]])</f>
        <v>1</v>
      </c>
      <c r="Q156" s="21">
        <f>INVENTARIO4[[#This Row],[Entradas]]-INVENTARIO4[[#This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14" x14ac:dyDescent="0.15">
      <c r="A157" s="23" t="s">
        <v>198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IFERROR(VLOOKUP(INVENTARIO4[[#This Row],[Code]],FOTOS[],2,FALSE),"-")</f>
        <v>-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SUMIFS(VENTAS[Cantidad],VENTAS[Code],INVENTARIO4[[#This Row],[Code]])</f>
        <v>0</v>
      </c>
      <c r="Q157" s="21">
        <f>INVENTARIO4[[#This Row],[Entradas]]-INVENTARIO4[[#This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14" x14ac:dyDescent="0.15">
      <c r="A158" s="23" t="s">
        <v>207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IFERROR(VLOOKUP(INVENTARIO4[[#This Row],[Code]],FOTOS[],2,FALSE),"-")</f>
        <v>-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SUMIFS(VENTAS[Cantidad],VENTAS[Code],INVENTARIO4[[#This Row],[Code]])</f>
        <v>0</v>
      </c>
      <c r="Q158" s="21">
        <f>INVENTARIO4[[#This Row],[Entradas]]-INVENTARIO4[[#This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14" x14ac:dyDescent="0.15">
      <c r="A159" s="23" t="s">
        <v>199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IFERROR(VLOOKUP(INVENTARIO4[[#This Row],[Code]],FOTOS[],2,FALSE),"-")</f>
        <v>-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SUMIFS(VENTAS[Cantidad],VENTAS[Code],INVENTARIO4[[#This Row],[Code]])</f>
        <v>0</v>
      </c>
      <c r="Q159" s="21">
        <f>INVENTARIO4[[#This Row],[Entradas]]-INVENTARIO4[[#This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42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IFERROR(VLOOKUP(INVENTARIO4[[#This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SUMIFS(VENTAS[Cantidad],VENTAS[Code],INVENTARIO4[[#This Row],[Code]])</f>
        <v>1</v>
      </c>
      <c r="Q160" s="21">
        <f>INVENTARIO4[[#This Row],[Entradas]]-INVENTARIO4[[#This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14" x14ac:dyDescent="0.15">
      <c r="A161" s="23" t="s">
        <v>202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IFERROR(VLOOKUP(INVENTARIO4[[#This Row],[Code]],FOTOS[],2,FALSE),"-")</f>
        <v>-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SUMIFS(VENTAS[Cantidad],VENTAS[Code],INVENTARIO4[[#This Row],[Code]])</f>
        <v>0</v>
      </c>
      <c r="Q161" s="21">
        <f>INVENTARIO4[[#This Row],[Entradas]]-INVENTARIO4[[#This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14" x14ac:dyDescent="0.15">
      <c r="A162" s="47" t="s">
        <v>349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IFERROR(VLOOKUP(INVENTARIO4[[#This Row],[Code]],FOTOS[],2,FALSE),"-")</f>
        <v>-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SUMIFS(VENTAS[Cantidad],VENTAS[Code],INVENTARIO4[[#This Row],[Code]])</f>
        <v>0</v>
      </c>
      <c r="Q162" s="21">
        <f>INVENTARIO4[[#This Row],[Entradas]]-INVENTARIO4[[#This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14" x14ac:dyDescent="0.15">
      <c r="A163" s="48" t="s">
        <v>350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IFERROR(VLOOKUP(INVENTARIO4[[#This Row],[Code]],FOTOS[],2,FALSE),"-")</f>
        <v>-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SUMIFS(VENTAS[Cantidad],VENTAS[Code],INVENTARIO4[[#This Row],[Code]])</f>
        <v>0</v>
      </c>
      <c r="Q163" s="21">
        <f>INVENTARIO4[[#This Row],[Entradas]]-INVENTARIO4[[#This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14" x14ac:dyDescent="0.15">
      <c r="A164" s="23" t="s">
        <v>203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IFERROR(VLOOKUP(INVENTARIO4[[#This Row],[Code]],FOTOS[],2,FALSE),"-")</f>
        <v>-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SUMIFS(VENTAS[Cantidad],VENTAS[Code],INVENTARIO4[[#This Row],[Code]])</f>
        <v>0</v>
      </c>
      <c r="Q164" s="21">
        <f>INVENTARIO4[[#This Row],[Entradas]]-INVENTARIO4[[#This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14" x14ac:dyDescent="0.15">
      <c r="A165" s="23" t="s">
        <v>204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IFERROR(VLOOKUP(INVENTARIO4[[#This Row],[Code]],FOTOS[],2,FALSE),"-")</f>
        <v>-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SUMIFS(VENTAS[Cantidad],VENTAS[Code],INVENTARIO4[[#This Row],[Code]])</f>
        <v>0</v>
      </c>
      <c r="Q165" s="21">
        <f>INVENTARIO4[[#This Row],[Entradas]]-INVENTARIO4[[#This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14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IFERROR(VLOOKUP(INVENTARIO4[[#This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SUMIFS(VENTAS[Cantidad],VENTAS[Code],INVENTARIO4[[#This Row],[Code]])</f>
        <v>1</v>
      </c>
      <c r="Q166" s="21">
        <f>INVENTARIO4[[#This Row],[Entradas]]-INVENTARIO4[[#This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28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IFERROR(VLOOKUP(INVENTARIO4[[#This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SUMIFS(VENTAS[Cantidad],VENTAS[Code],INVENTARIO4[[#This Row],[Code]])</f>
        <v>1</v>
      </c>
      <c r="Q167" s="21">
        <f>INVENTARIO4[[#This Row],[Entradas]]-INVENTARIO4[[#This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42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IFERROR(VLOOKUP(INVENTARIO4[[#This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SUMIFS(VENTAS[Cantidad],VENTAS[Code],INVENTARIO4[[#This Row],[Code]])</f>
        <v>1</v>
      </c>
      <c r="Q168" s="21">
        <f>INVENTARIO4[[#This Row],[Entradas]]-INVENTARIO4[[#This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28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IFERROR(VLOOKUP(INVENTARIO4[[#This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SUMIFS(VENTAS[Cantidad],VENTAS[Code],INVENTARIO4[[#This Row],[Code]])</f>
        <v>1</v>
      </c>
      <c r="Q169" s="21">
        <f>INVENTARIO4[[#This Row],[Entradas]]-INVENTARIO4[[#This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28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IFERROR(VLOOKUP(INVENTARIO4[[#This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SUMIFS(VENTAS[Cantidad],VENTAS[Code],INVENTARIO4[[#This Row],[Code]])</f>
        <v>1</v>
      </c>
      <c r="Q170" s="21">
        <f>INVENTARIO4[[#This Row],[Entradas]]-INVENTARIO4[[#This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28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IFERROR(VLOOKUP(INVENTARIO4[[#This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SUMIFS(VENTAS[Cantidad],VENTAS[Code],INVENTARIO4[[#This Row],[Code]])</f>
        <v>1</v>
      </c>
      <c r="Q171" s="21">
        <f>INVENTARIO4[[#This Row],[Entradas]]-INVENTARIO4[[#This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14" x14ac:dyDescent="0.15">
      <c r="A172" s="23" t="s">
        <v>248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IFERROR(VLOOKUP(INVENTARIO4[[#This Row],[Code]],FOTOS[],2,FALSE),"-")</f>
        <v>-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SUMIFS(VENTAS[Cantidad],VENTAS[Code],INVENTARIO4[[#This Row],[Code]])</f>
        <v>0</v>
      </c>
      <c r="Q172" s="21">
        <f>INVENTARIO4[[#This Row],[Entradas]]-INVENTARIO4[[#This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14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IFERROR(VLOOKUP(INVENTARIO4[[#This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SUMIFS(VENTAS[Cantidad],VENTAS[Code],INVENTARIO4[[#This Row],[Code]])</f>
        <v>1</v>
      </c>
      <c r="Q173" s="21">
        <f>INVENTARIO4[[#This Row],[Entradas]]-INVENTARIO4[[#This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14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IFERROR(VLOOKUP(INVENTARIO4[[#This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SUMIFS(VENTAS[Cantidad],VENTAS[Code],INVENTARIO4[[#This Row],[Code]])</f>
        <v>2</v>
      </c>
      <c r="Q174" s="21">
        <f>INVENTARIO4[[#This Row],[Entradas]]-INVENTARIO4[[#This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14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IFERROR(VLOOKUP(INVENTARIO4[[#This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SUMIFS(VENTAS[Cantidad],VENTAS[Code],INVENTARIO4[[#This Row],[Code]])</f>
        <v>2</v>
      </c>
      <c r="Q175" s="21">
        <f>INVENTARIO4[[#This Row],[Entradas]]-INVENTARIO4[[#This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14" x14ac:dyDescent="0.15">
      <c r="A176" s="23" t="s">
        <v>351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IFERROR(VLOOKUP(INVENTARIO4[[#This Row],[Code]],FOTOS[],2,FALSE),"-")</f>
        <v>-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SUMIFS(VENTAS[Cantidad],VENTAS[Code],INVENTARIO4[[#This Row],[Code]])</f>
        <v>0</v>
      </c>
      <c r="Q176" s="21">
        <f>INVENTARIO4[[#This Row],[Entradas]]-INVENTARIO4[[#This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14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IFERROR(VLOOKUP(INVENTARIO4[[#This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SUMIFS(VENTAS[Cantidad],VENTAS[Code],INVENTARIO4[[#This Row],[Code]])</f>
        <v>2</v>
      </c>
      <c r="Q177" s="21">
        <f>INVENTARIO4[[#This Row],[Entradas]]-INVENTARIO4[[#This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14" x14ac:dyDescent="0.15">
      <c r="A178" s="23" t="s">
        <v>211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IFERROR(VLOOKUP(INVENTARIO4[[#This Row],[Code]],FOTOS[],2,FALSE),"-")</f>
        <v>-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SUMIFS(VENTAS[Cantidad],VENTAS[Code],INVENTARIO4[[#This Row],[Code]])</f>
        <v>0</v>
      </c>
      <c r="Q178" s="21">
        <f>INVENTARIO4[[#This Row],[Entradas]]-INVENTARIO4[[#This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28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IFERROR(VLOOKUP(INVENTARIO4[[#This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SUMIFS(VENTAS[Cantidad],VENTAS[Code],INVENTARIO4[[#This Row],[Code]])</f>
        <v>1</v>
      </c>
      <c r="Q179" s="21">
        <f>INVENTARIO4[[#This Row],[Entradas]]-INVENTARIO4[[#This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14" x14ac:dyDescent="0.15">
      <c r="A180" s="23" t="s">
        <v>250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IFERROR(VLOOKUP(INVENTARIO4[[#This Row],[Code]],FOTOS[],2,FALSE),"-")</f>
        <v>-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SUMIFS(VENTAS[Cantidad],VENTAS[Code],INVENTARIO4[[#This Row],[Code]])</f>
        <v>0</v>
      </c>
      <c r="Q180" s="21">
        <f>INVENTARIO4[[#This Row],[Entradas]]-INVENTARIO4[[#This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14" x14ac:dyDescent="0.15">
      <c r="A181" s="23" t="s">
        <v>251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IFERROR(VLOOKUP(INVENTARIO4[[#This Row],[Code]],FOTOS[],2,FALSE),"-")</f>
        <v>-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SUMIFS(VENTAS[Cantidad],VENTAS[Code],INVENTARIO4[[#This Row],[Code]])</f>
        <v>0</v>
      </c>
      <c r="Q181" s="21">
        <f>INVENTARIO4[[#This Row],[Entradas]]-INVENTARIO4[[#This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14" x14ac:dyDescent="0.15">
      <c r="A182" s="47" t="s">
        <v>252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IFERROR(VLOOKUP(INVENTARIO4[[#This Row],[Code]],FOTOS[],2,FALSE),"-")</f>
        <v>-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SUMIFS(VENTAS[Cantidad],VENTAS[Code],INVENTARIO4[[#This Row],[Code]])</f>
        <v>0</v>
      </c>
      <c r="Q182" s="21">
        <f>INVENTARIO4[[#This Row],[Entradas]]-INVENTARIO4[[#This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14" x14ac:dyDescent="0.15">
      <c r="A183" s="31" t="s">
        <v>74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IFERROR(VLOOKUP(INVENTARIO4[[#This Row],[Code]],FOTOS[],2,FALSE),"-")</f>
        <v>-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SUMIFS(VENTAS[Cantidad],VENTAS[Code],INVENTARIO4[[#This Row],[Code]])</f>
        <v>0</v>
      </c>
      <c r="Q183" s="21">
        <f>INVENTARIO4[[#This Row],[Entradas]]-INVENTARIO4[[#This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14" x14ac:dyDescent="0.15">
      <c r="A184" s="36" t="s">
        <v>75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IFERROR(VLOOKUP(INVENTARIO4[[#This Row],[Code]],FOTOS[],2,FALSE),"-")</f>
        <v>-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SUMIFS(VENTAS[Cantidad],VENTAS[Code],INVENTARIO4[[#This Row],[Code]])</f>
        <v>0</v>
      </c>
      <c r="Q184" s="21">
        <f>INVENTARIO4[[#This Row],[Entradas]]-INVENTARIO4[[#This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14" x14ac:dyDescent="0.15">
      <c r="A185" s="36" t="s">
        <v>76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IFERROR(VLOOKUP(INVENTARIO4[[#This Row],[Code]],FOTOS[],2,FALSE),"-")</f>
        <v>-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SUMIFS(VENTAS[Cantidad],VENTAS[Code],INVENTARIO4[[#This Row],[Code]])</f>
        <v>0</v>
      </c>
      <c r="Q185" s="21">
        <f>INVENTARIO4[[#This Row],[Entradas]]-INVENTARIO4[[#This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14" x14ac:dyDescent="0.15">
      <c r="A186" s="36" t="s">
        <v>368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IFERROR(VLOOKUP(INVENTARIO4[[#This Row],[Code]],FOTOS[],2,FALSE),"-")</f>
        <v>-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SUMIFS(VENTAS[Cantidad],VENTAS[Code],INVENTARIO4[[#This Row],[Code]])</f>
        <v>0</v>
      </c>
      <c r="Q186" s="21">
        <f>INVENTARIO4[[#This Row],[Entradas]]-INVENTARIO4[[#This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14" x14ac:dyDescent="0.15">
      <c r="A187" s="36" t="s">
        <v>369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IFERROR(VLOOKUP(INVENTARIO4[[#This Row],[Code]],FOTOS[],2,FALSE),"-")</f>
        <v>-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SUMIFS(VENTAS[Cantidad],VENTAS[Code],INVENTARIO4[[#This Row],[Code]])</f>
        <v>0</v>
      </c>
      <c r="Q187" s="21">
        <f>INVENTARIO4[[#This Row],[Entradas]]-INVENTARIO4[[#This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14" x14ac:dyDescent="0.15">
      <c r="A188" s="36" t="s">
        <v>370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IFERROR(VLOOKUP(INVENTARIO4[[#This Row],[Code]],FOTOS[],2,FALSE),"-")</f>
        <v>-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SUMIFS(VENTAS[Cantidad],VENTAS[Code],INVENTARIO4[[#This Row],[Code]])</f>
        <v>0</v>
      </c>
      <c r="Q188" s="21">
        <f>INVENTARIO4[[#This Row],[Entradas]]-INVENTARIO4[[#This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28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IFERROR(VLOOKUP(INVENTARIO4[[#This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SUMIFS(VENTAS[Cantidad],VENTAS[Code],INVENTARIO4[[#This Row],[Code]])</f>
        <v>2</v>
      </c>
      <c r="Q189" s="21">
        <f>INVENTARIO4[[#This Row],[Entradas]]-INVENTARIO4[[#This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28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IFERROR(VLOOKUP(INVENTARIO4[[#This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SUMIFS(VENTAS[Cantidad],VENTAS[Code],INVENTARIO4[[#This Row],[Code]])</f>
        <v>2</v>
      </c>
      <c r="Q190" s="21">
        <f>INVENTARIO4[[#This Row],[Entradas]]-INVENTARIO4[[#This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14" x14ac:dyDescent="0.15">
      <c r="A191" s="36" t="s">
        <v>373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IFERROR(VLOOKUP(INVENTARIO4[[#This Row],[Code]],FOTOS[],2,FALSE),"-")</f>
        <v>-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SUMIFS(VENTAS[Cantidad],VENTAS[Code],INVENTARIO4[[#This Row],[Code]])</f>
        <v>0</v>
      </c>
      <c r="Q191" s="21">
        <f>INVENTARIO4[[#This Row],[Entradas]]-INVENTARIO4[[#This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14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IFERROR(VLOOKUP(INVENTARIO4[[#This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SUMIFS(VENTAS[Cantidad],VENTAS[Code],INVENTARIO4[[#This Row],[Code]])</f>
        <v>2</v>
      </c>
      <c r="Q192" s="21">
        <f>INVENTARIO4[[#This Row],[Entradas]]-INVENTARIO4[[#This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14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IFERROR(VLOOKUP(INVENTARIO4[[#This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SUMIFS(VENTAS[Cantidad],VENTAS[Code],INVENTARIO4[[#This Row],[Code]])</f>
        <v>3</v>
      </c>
      <c r="Q193" s="21">
        <f>INVENTARIO4[[#This Row],[Entradas]]-INVENTARIO4[[#This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14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IFERROR(VLOOKUP(INVENTARIO4[[#This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SUMIFS(VENTAS[Cantidad],VENTAS[Code],INVENTARIO4[[#This Row],[Code]])</f>
        <v>3</v>
      </c>
      <c r="Q194" s="21">
        <f>INVENTARIO4[[#This Row],[Entradas]]-INVENTARIO4[[#This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14" x14ac:dyDescent="0.15">
      <c r="A195" s="23" t="s">
        <v>411</v>
      </c>
      <c r="B195" s="95"/>
      <c r="C195" s="22" t="s">
        <v>12</v>
      </c>
      <c r="D195" s="109" t="s">
        <v>1211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IFERROR(VLOOKUP(INVENTARIO4[[#This Row],[Code]],FOTOS[],2,FALSE),"-")</f>
        <v>-</v>
      </c>
      <c r="L195" s="21"/>
      <c r="M195" s="19">
        <f t="shared" si="20"/>
        <v>20</v>
      </c>
      <c r="N195" s="20"/>
      <c r="O195" s="118">
        <v>1</v>
      </c>
      <c r="P195" s="21">
        <f>SUMIFS(VENTAS[Cantidad],VENTAS[Code],INVENTARIO4[[#This Row],[Code]])</f>
        <v>0</v>
      </c>
      <c r="Q195" s="21">
        <f>INVENTARIO4[[#This Row],[Entradas]]-INVENTARIO4[[#This Row],[Salidas]]</f>
        <v>1</v>
      </c>
      <c r="R195" s="20">
        <v>238</v>
      </c>
      <c r="S195" s="20">
        <v>18</v>
      </c>
      <c r="T195" s="20">
        <f t="shared" si="21"/>
        <v>13.222222222222221</v>
      </c>
      <c r="U195" s="21">
        <v>185</v>
      </c>
      <c r="V195" s="20">
        <v>8</v>
      </c>
      <c r="W195" s="20">
        <f t="shared" si="22"/>
        <v>1.48</v>
      </c>
      <c r="X195" s="20">
        <f t="shared" si="23"/>
        <v>14.702222222222222</v>
      </c>
      <c r="Y195" s="20">
        <f t="shared" si="24"/>
        <v>21.313333333333333</v>
      </c>
      <c r="Z195" s="20">
        <v>20</v>
      </c>
      <c r="AA195" s="20">
        <f t="shared" si="25"/>
        <v>5.2977777777777781</v>
      </c>
      <c r="AB195" s="20"/>
    </row>
    <row r="196" spans="1:28" ht="14" x14ac:dyDescent="0.15">
      <c r="A196" s="23" t="s">
        <v>412</v>
      </c>
      <c r="B196" s="95"/>
      <c r="C196" s="22" t="s">
        <v>12</v>
      </c>
      <c r="D196" s="109" t="s">
        <v>1211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IFERROR(VLOOKUP(INVENTARIO4[[#This Row],[Code]],FOTOS[],2,FALSE),"-")</f>
        <v>-</v>
      </c>
      <c r="L196" s="21"/>
      <c r="M196" s="19">
        <f t="shared" si="20"/>
        <v>20</v>
      </c>
      <c r="N196" s="20"/>
      <c r="O196" s="115">
        <v>1</v>
      </c>
      <c r="P196" s="21">
        <f>SUMIFS(VENTAS[Cantidad],VENTAS[Code],INVENTARIO4[[#This Row],[Code]])</f>
        <v>0</v>
      </c>
      <c r="Q196" s="21">
        <f>INVENTARIO4[[#This Row],[Entradas]]-INVENTARIO4[[#This Row],[Salidas]]</f>
        <v>1</v>
      </c>
      <c r="R196" s="20">
        <v>238</v>
      </c>
      <c r="S196" s="20">
        <v>18</v>
      </c>
      <c r="T196" s="20">
        <f t="shared" si="21"/>
        <v>13.222222222222221</v>
      </c>
      <c r="U196" s="21">
        <v>185</v>
      </c>
      <c r="V196" s="20">
        <v>8</v>
      </c>
      <c r="W196" s="20">
        <f t="shared" si="22"/>
        <v>1.48</v>
      </c>
      <c r="X196" s="20">
        <f t="shared" si="23"/>
        <v>14.702222222222222</v>
      </c>
      <c r="Y196" s="20">
        <f t="shared" si="24"/>
        <v>21.313333333333333</v>
      </c>
      <c r="Z196" s="20">
        <v>20</v>
      </c>
      <c r="AA196" s="20">
        <f t="shared" si="25"/>
        <v>5.2977777777777781</v>
      </c>
      <c r="AB196" s="20"/>
    </row>
    <row r="197" spans="1:28" ht="14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IFERROR(VLOOKUP(INVENTARIO4[[#This Row],[Code]],FOTOS[],2,FALSE),"-")</f>
        <v>https://github.com/uberboutique/whataform-repo/raw/main/pictures/V0069.jpg</v>
      </c>
      <c r="L197" s="21"/>
      <c r="M197" s="19">
        <f t="shared" si="20"/>
        <v>25</v>
      </c>
      <c r="N197" s="20"/>
      <c r="O197" s="115">
        <v>1</v>
      </c>
      <c r="P197" s="21">
        <f>SUMIFS(VENTAS[Cantidad],VENTAS[Code],INVENTARIO4[[#This Row],[Code]])</f>
        <v>1</v>
      </c>
      <c r="Q197" s="21">
        <f>INVENTARIO4[[#This Row],[Entradas]]-INVENTARIO4[[#This Row],[Salidas]]</f>
        <v>0</v>
      </c>
      <c r="R197" s="20">
        <v>259.7</v>
      </c>
      <c r="S197" s="20">
        <v>18</v>
      </c>
      <c r="T197" s="20">
        <f t="shared" si="21"/>
        <v>14.427777777777777</v>
      </c>
      <c r="U197" s="21">
        <v>185</v>
      </c>
      <c r="V197" s="20">
        <v>8</v>
      </c>
      <c r="W197" s="20">
        <f t="shared" si="22"/>
        <v>1.48</v>
      </c>
      <c r="X197" s="20">
        <f t="shared" si="23"/>
        <v>15.907777777777778</v>
      </c>
      <c r="Y197" s="20">
        <f t="shared" si="24"/>
        <v>23.121666666666666</v>
      </c>
      <c r="Z197" s="20">
        <v>25</v>
      </c>
      <c r="AA197" s="20">
        <f t="shared" si="25"/>
        <v>9.0922222222222224</v>
      </c>
      <c r="AB197" s="20"/>
    </row>
    <row r="198" spans="1:28" ht="14" x14ac:dyDescent="0.15">
      <c r="A198" s="23" t="s">
        <v>254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IFERROR(VLOOKUP(INVENTARIO4[[#This Row],[Code]],FOTOS[],2,FALSE),"-")</f>
        <v>-</v>
      </c>
      <c r="L198" s="21"/>
      <c r="M198" s="19">
        <f t="shared" si="20"/>
        <v>25</v>
      </c>
      <c r="N198" s="20"/>
      <c r="O198" s="115">
        <v>1</v>
      </c>
      <c r="P198" s="21">
        <f>SUMIFS(VENTAS[Cantidad],VENTAS[Code],INVENTARIO4[[#This Row],[Code]])</f>
        <v>0</v>
      </c>
      <c r="Q198" s="21">
        <f>INVENTARIO4[[#This Row],[Entradas]]-INVENTARIO4[[#This Row],[Salidas]]</f>
        <v>1</v>
      </c>
      <c r="R198" s="20">
        <v>259.7</v>
      </c>
      <c r="S198" s="20">
        <v>18</v>
      </c>
      <c r="T198" s="20">
        <f t="shared" si="21"/>
        <v>14.427777777777777</v>
      </c>
      <c r="U198" s="21">
        <v>185</v>
      </c>
      <c r="V198" s="20">
        <v>8</v>
      </c>
      <c r="W198" s="20">
        <f t="shared" si="22"/>
        <v>1.48</v>
      </c>
      <c r="X198" s="20">
        <f t="shared" si="23"/>
        <v>15.907777777777778</v>
      </c>
      <c r="Y198" s="20">
        <f t="shared" si="24"/>
        <v>23.121666666666666</v>
      </c>
      <c r="Z198" s="20">
        <v>25</v>
      </c>
      <c r="AA198" s="20">
        <f t="shared" si="25"/>
        <v>9.0922222222222224</v>
      </c>
      <c r="AB198" s="20"/>
    </row>
    <row r="199" spans="1:28" ht="14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IFERROR(VLOOKUP(INVENTARIO4[[#This Row],[Code]],FOTOS[],2,FALSE),"-")</f>
        <v>https://github.com/uberboutique/whataform-repo/raw/main/pictures/V0071.jpg</v>
      </c>
      <c r="L199" s="21"/>
      <c r="M199" s="19">
        <f t="shared" si="20"/>
        <v>25</v>
      </c>
      <c r="N199" s="20"/>
      <c r="O199" s="115">
        <v>1</v>
      </c>
      <c r="P199" s="21">
        <f>SUMIFS(VENTAS[Cantidad],VENTAS[Code],INVENTARIO4[[#This Row],[Code]])</f>
        <v>1</v>
      </c>
      <c r="Q199" s="21">
        <f>INVENTARIO4[[#This Row],[Entradas]]-INVENTARIO4[[#This Row],[Salidas]]</f>
        <v>0</v>
      </c>
      <c r="R199" s="20">
        <v>259.7</v>
      </c>
      <c r="S199" s="20">
        <v>18</v>
      </c>
      <c r="T199" s="20">
        <f t="shared" si="21"/>
        <v>14.427777777777777</v>
      </c>
      <c r="U199" s="21">
        <v>185</v>
      </c>
      <c r="V199" s="20">
        <v>8</v>
      </c>
      <c r="W199" s="20">
        <f t="shared" si="22"/>
        <v>1.48</v>
      </c>
      <c r="X199" s="20">
        <f t="shared" si="23"/>
        <v>15.907777777777778</v>
      </c>
      <c r="Y199" s="20">
        <f t="shared" si="24"/>
        <v>23.121666666666666</v>
      </c>
      <c r="Z199" s="20">
        <v>25</v>
      </c>
      <c r="AA199" s="20">
        <f t="shared" si="25"/>
        <v>9.0922222222222224</v>
      </c>
      <c r="AB199" s="20"/>
    </row>
    <row r="200" spans="1:28" ht="14" x14ac:dyDescent="0.15">
      <c r="A200" s="46" t="s">
        <v>312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IFERROR(VLOOKUP(INVENTARIO4[[#This Row],[Code]],FOTOS[],2,FALSE),"-")</f>
        <v>-</v>
      </c>
      <c r="L200" s="21"/>
      <c r="M200" s="19">
        <f t="shared" si="20"/>
        <v>25</v>
      </c>
      <c r="N200" s="20"/>
      <c r="O200" s="115">
        <v>1</v>
      </c>
      <c r="P200" s="21">
        <f>SUMIFS(VENTAS[Cantidad],VENTAS[Code],INVENTARIO4[[#This Row],[Code]])</f>
        <v>0</v>
      </c>
      <c r="Q200" s="21">
        <f>INVENTARIO4[[#This Row],[Entradas]]-INVENTARIO4[[#This Row],[Salidas]]</f>
        <v>1</v>
      </c>
      <c r="R200" s="20">
        <v>266.7</v>
      </c>
      <c r="S200" s="20">
        <v>18</v>
      </c>
      <c r="T200" s="20">
        <f t="shared" si="21"/>
        <v>14.816666666666666</v>
      </c>
      <c r="U200" s="21">
        <v>180</v>
      </c>
      <c r="V200" s="20">
        <v>8</v>
      </c>
      <c r="W200" s="20">
        <f t="shared" si="22"/>
        <v>1.44</v>
      </c>
      <c r="X200" s="20">
        <f t="shared" si="23"/>
        <v>16.256666666666668</v>
      </c>
      <c r="Y200" s="20">
        <f t="shared" si="24"/>
        <v>23.665000000000003</v>
      </c>
      <c r="Z200" s="20">
        <v>25</v>
      </c>
      <c r="AA200" s="20">
        <f t="shared" si="25"/>
        <v>8.7433333333333341</v>
      </c>
      <c r="AB200" s="20"/>
    </row>
    <row r="201" spans="1:28" ht="14" x14ac:dyDescent="0.15">
      <c r="A201" s="23" t="s">
        <v>374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IFERROR(VLOOKUP(INVENTARIO4[[#This Row],[Code]],FOTOS[],2,FALSE),"-")</f>
        <v>-</v>
      </c>
      <c r="L201" s="21"/>
      <c r="M201" s="19">
        <f t="shared" si="20"/>
        <v>25</v>
      </c>
      <c r="N201" s="20"/>
      <c r="O201" s="115">
        <v>0</v>
      </c>
      <c r="P201" s="21">
        <f>SUMIFS(VENTAS[Cantidad],VENTAS[Code],INVENTARIO4[[#This Row],[Code]])</f>
        <v>0</v>
      </c>
      <c r="Q201" s="21">
        <f>INVENTARIO4[[#This Row],[Entradas]]-INVENTARIO4[[#This Row],[Salidas]]</f>
        <v>0</v>
      </c>
      <c r="R201" s="20">
        <v>249.2</v>
      </c>
      <c r="S201" s="20">
        <v>18</v>
      </c>
      <c r="T201" s="20">
        <f t="shared" si="21"/>
        <v>13.844444444444443</v>
      </c>
      <c r="U201" s="21">
        <v>345</v>
      </c>
      <c r="V201" s="20">
        <v>8</v>
      </c>
      <c r="W201" s="20">
        <f t="shared" si="22"/>
        <v>2.76</v>
      </c>
      <c r="X201" s="20">
        <f t="shared" si="23"/>
        <v>16.604444444444443</v>
      </c>
      <c r="Y201" s="20">
        <f t="shared" si="24"/>
        <v>23.526666666666664</v>
      </c>
      <c r="Z201" s="20">
        <v>25</v>
      </c>
      <c r="AA201" s="20">
        <f t="shared" si="25"/>
        <v>8.395555555555557</v>
      </c>
      <c r="AB201" s="20"/>
    </row>
    <row r="202" spans="1:28" ht="14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IFERROR(VLOOKUP(INVENTARIO4[[#This Row],[Code]],FOTOS[],2,FALSE),"-")</f>
        <v>https://github.com/uberboutique/whataform-repo/raw/main/pictures/T0029.jpg</v>
      </c>
      <c r="L202" s="21"/>
      <c r="M202" s="19">
        <f t="shared" si="20"/>
        <v>23</v>
      </c>
      <c r="N202" s="20"/>
      <c r="O202" s="115">
        <v>0</v>
      </c>
      <c r="P202" s="21">
        <f>SUMIFS(VENTAS[Cantidad],VENTAS[Code],INVENTARIO4[[#This Row],[Code]])</f>
        <v>0</v>
      </c>
      <c r="Q202" s="21">
        <f>INVENTARIO4[[#This Row],[Entradas]]-INVENTARIO4[[#This Row],[Salidas]]</f>
        <v>0</v>
      </c>
      <c r="R202" s="20">
        <v>241.5</v>
      </c>
      <c r="S202" s="20">
        <v>18</v>
      </c>
      <c r="T202" s="20">
        <f t="shared" si="21"/>
        <v>13.416666666666666</v>
      </c>
      <c r="U202" s="21">
        <v>300</v>
      </c>
      <c r="V202" s="20">
        <v>8</v>
      </c>
      <c r="W202" s="20">
        <f t="shared" si="22"/>
        <v>2.4</v>
      </c>
      <c r="X202" s="20">
        <f t="shared" si="23"/>
        <v>15.816666666666666</v>
      </c>
      <c r="Y202" s="20">
        <f t="shared" si="24"/>
        <v>22.524999999999999</v>
      </c>
      <c r="Z202" s="20">
        <f t="shared" ref="Z202" si="27">ROUNDUP(Y202,0)</f>
        <v>23</v>
      </c>
      <c r="AA202" s="20">
        <f t="shared" si="25"/>
        <v>7.1833333333333336</v>
      </c>
      <c r="AB202" s="20"/>
    </row>
    <row r="203" spans="1:28" ht="14" x14ac:dyDescent="0.15">
      <c r="A203" s="23" t="s">
        <v>313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IFERROR(VLOOKUP(INVENTARIO4[[#This Row],[Code]],FOTOS[],2,FALSE),"-")</f>
        <v>-</v>
      </c>
      <c r="L203" s="21"/>
      <c r="M203" s="19">
        <f t="shared" si="20"/>
        <v>12</v>
      </c>
      <c r="N203" s="20"/>
      <c r="O203" s="118">
        <v>1</v>
      </c>
      <c r="P203" s="21">
        <f>SUMIFS(VENTAS[Cantidad],VENTAS[Code],INVENTARIO4[[#This Row],[Code]])</f>
        <v>0</v>
      </c>
      <c r="Q203" s="21">
        <f>INVENTARIO4[[#This Row],[Entradas]]-INVENTARIO4[[#This Row],[Salidas]]</f>
        <v>1</v>
      </c>
      <c r="R203" s="20">
        <v>115.5</v>
      </c>
      <c r="S203" s="20">
        <v>18</v>
      </c>
      <c r="T203" s="20">
        <f t="shared" si="21"/>
        <v>6.416666666666667</v>
      </c>
      <c r="U203" s="21">
        <v>30</v>
      </c>
      <c r="V203" s="20">
        <v>8</v>
      </c>
      <c r="W203" s="20">
        <f t="shared" si="22"/>
        <v>0.24</v>
      </c>
      <c r="X203" s="20">
        <f t="shared" si="23"/>
        <v>6.6566666666666672</v>
      </c>
      <c r="Y203" s="20">
        <f t="shared" si="24"/>
        <v>9.8650000000000002</v>
      </c>
      <c r="Z203" s="20">
        <v>12</v>
      </c>
      <c r="AA203" s="20">
        <f t="shared" si="25"/>
        <v>5.3433333333333328</v>
      </c>
      <c r="AB203" s="20"/>
    </row>
    <row r="204" spans="1:28" ht="14" x14ac:dyDescent="0.15">
      <c r="A204" s="23" t="s">
        <v>314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IFERROR(VLOOKUP(INVENTARIO4[[#This Row],[Code]],FOTOS[],2,FALSE),"-")</f>
        <v>-</v>
      </c>
      <c r="L204" s="21"/>
      <c r="M204" s="19">
        <f t="shared" si="20"/>
        <v>12</v>
      </c>
      <c r="N204" s="20"/>
      <c r="O204" s="115">
        <v>1</v>
      </c>
      <c r="P204" s="21">
        <f>SUMIFS(VENTAS[Cantidad],VENTAS[Code],INVENTARIO4[[#This Row],[Code]])</f>
        <v>0</v>
      </c>
      <c r="Q204" s="21">
        <f>INVENTARIO4[[#This Row],[Entradas]]-INVENTARIO4[[#This Row],[Salidas]]</f>
        <v>1</v>
      </c>
      <c r="R204" s="20">
        <v>129.5</v>
      </c>
      <c r="S204" s="20">
        <v>18</v>
      </c>
      <c r="T204" s="20">
        <f t="shared" si="21"/>
        <v>7.1944444444444446</v>
      </c>
      <c r="U204" s="21">
        <v>30</v>
      </c>
      <c r="V204" s="20">
        <v>8</v>
      </c>
      <c r="W204" s="20">
        <f t="shared" si="22"/>
        <v>0.24</v>
      </c>
      <c r="X204" s="20">
        <f t="shared" si="23"/>
        <v>7.4344444444444449</v>
      </c>
      <c r="Y204" s="20">
        <f t="shared" si="24"/>
        <v>11.031666666666668</v>
      </c>
      <c r="Z204" s="20">
        <v>12</v>
      </c>
      <c r="AA204" s="20">
        <f t="shared" si="25"/>
        <v>4.5655555555555551</v>
      </c>
      <c r="AB204" s="20"/>
    </row>
    <row r="205" spans="1:28" ht="14" x14ac:dyDescent="0.15">
      <c r="A205" s="23" t="s">
        <v>257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IFERROR(VLOOKUP(INVENTARIO4[[#This Row],[Code]],FOTOS[],2,FALSE),"-")</f>
        <v>-</v>
      </c>
      <c r="L205" s="21"/>
      <c r="M205" s="19">
        <f t="shared" si="20"/>
        <v>23</v>
      </c>
      <c r="N205" s="20"/>
      <c r="O205" s="118">
        <v>1</v>
      </c>
      <c r="P205" s="21">
        <f>SUMIFS(VENTAS[Cantidad],VENTAS[Code],INVENTARIO4[[#This Row],[Code]])</f>
        <v>0</v>
      </c>
      <c r="Q205" s="21">
        <f>INVENTARIO4[[#This Row],[Entradas]]-INVENTARIO4[[#This Row],[Salidas]]</f>
        <v>1</v>
      </c>
      <c r="R205" s="20">
        <v>256.2</v>
      </c>
      <c r="S205" s="20">
        <v>18</v>
      </c>
      <c r="T205" s="20">
        <f t="shared" si="21"/>
        <v>14.233333333333333</v>
      </c>
      <c r="U205" s="21">
        <v>135</v>
      </c>
      <c r="V205" s="20">
        <v>8</v>
      </c>
      <c r="W205" s="20">
        <f t="shared" si="22"/>
        <v>1.08</v>
      </c>
      <c r="X205" s="20">
        <f t="shared" si="23"/>
        <v>15.313333333333333</v>
      </c>
      <c r="Y205" s="20">
        <f t="shared" si="24"/>
        <v>22.43</v>
      </c>
      <c r="Z205" s="20">
        <v>23</v>
      </c>
      <c r="AA205" s="20">
        <f t="shared" si="25"/>
        <v>7.6866666666666674</v>
      </c>
      <c r="AB205" s="20"/>
    </row>
    <row r="206" spans="1:28" ht="14" x14ac:dyDescent="0.15">
      <c r="A206" s="23" t="s">
        <v>384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IFERROR(VLOOKUP(INVENTARIO4[[#This Row],[Code]],FOTOS[],2,FALSE),"-")</f>
        <v>-</v>
      </c>
      <c r="L206" s="21"/>
      <c r="M206" s="19">
        <f t="shared" si="20"/>
        <v>15</v>
      </c>
      <c r="N206" s="20"/>
      <c r="O206" s="115">
        <v>1</v>
      </c>
      <c r="P206" s="21">
        <f>SUMIFS(VENTAS[Cantidad],VENTAS[Code],INVENTARIO4[[#This Row],[Code]])</f>
        <v>0</v>
      </c>
      <c r="Q206" s="21">
        <f>INVENTARIO4[[#This Row],[Entradas]]-INVENTARIO4[[#This Row],[Salidas]]</f>
        <v>1</v>
      </c>
      <c r="R206" s="20">
        <v>146.30000000000001</v>
      </c>
      <c r="S206" s="20">
        <v>18</v>
      </c>
      <c r="T206" s="20">
        <f t="shared" si="21"/>
        <v>8.1277777777777782</v>
      </c>
      <c r="U206" s="21">
        <v>100</v>
      </c>
      <c r="V206" s="20">
        <v>8</v>
      </c>
      <c r="W206" s="20">
        <f t="shared" si="22"/>
        <v>0.8</v>
      </c>
      <c r="X206" s="20">
        <f t="shared" si="23"/>
        <v>8.9277777777777789</v>
      </c>
      <c r="Y206" s="20">
        <f t="shared" si="24"/>
        <v>12.991666666666667</v>
      </c>
      <c r="Z206" s="20">
        <v>15</v>
      </c>
      <c r="AA206" s="20">
        <f t="shared" si="25"/>
        <v>6.072222222222222</v>
      </c>
      <c r="AB206" s="20"/>
    </row>
    <row r="207" spans="1:28" ht="14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IFERROR(VLOOKUP(INVENTARIO4[[#This Row],[Code]],FOTOS[],2,FALSE),"-")</f>
        <v>https://github.com/uberboutique/whataform-repo/raw/main/pictures/T0030.jpg</v>
      </c>
      <c r="L207" s="21"/>
      <c r="M207" s="19">
        <f t="shared" si="20"/>
        <v>25</v>
      </c>
      <c r="N207" s="20"/>
      <c r="O207" s="115">
        <v>2</v>
      </c>
      <c r="P207" s="21">
        <f>SUMIFS(VENTAS[Cantidad],VENTAS[Code],INVENTARIO4[[#This Row],[Code]])</f>
        <v>2</v>
      </c>
      <c r="Q207" s="21">
        <f>INVENTARIO4[[#This Row],[Entradas]]-INVENTARIO4[[#This Row],[Salidas]]</f>
        <v>0</v>
      </c>
      <c r="R207" s="20">
        <v>241.5</v>
      </c>
      <c r="S207" s="20">
        <v>18</v>
      </c>
      <c r="T207" s="20">
        <f t="shared" si="21"/>
        <v>13.416666666666666</v>
      </c>
      <c r="U207" s="21"/>
      <c r="V207" s="20">
        <v>8</v>
      </c>
      <c r="W207" s="20">
        <f t="shared" si="22"/>
        <v>0</v>
      </c>
      <c r="X207" s="20">
        <f t="shared" si="23"/>
        <v>13.416666666666666</v>
      </c>
      <c r="Y207" s="20">
        <f t="shared" si="24"/>
        <v>20.125</v>
      </c>
      <c r="Z207" s="20">
        <v>25</v>
      </c>
      <c r="AA207" s="20">
        <f t="shared" si="25"/>
        <v>11.583333333333334</v>
      </c>
      <c r="AB207" s="20"/>
    </row>
    <row r="208" spans="1:28" ht="14" x14ac:dyDescent="0.15">
      <c r="A208" s="23" t="s">
        <v>82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IFERROR(VLOOKUP(INVENTARIO4[[#This Row],[Code]],FOTOS[],2,FALSE),"-")</f>
        <v>-</v>
      </c>
      <c r="L208" s="21"/>
      <c r="M208" s="19">
        <f t="shared" si="20"/>
        <v>25</v>
      </c>
      <c r="N208" s="20"/>
      <c r="O208" s="115">
        <v>4</v>
      </c>
      <c r="P208" s="21">
        <f>SUMIFS(VENTAS[Cantidad],VENTAS[Code],INVENTARIO4[[#This Row],[Code]])</f>
        <v>0</v>
      </c>
      <c r="Q208" s="21">
        <f>INVENTARIO4[[#This Row],[Entradas]]-INVENTARIO4[[#This Row],[Salidas]]</f>
        <v>4</v>
      </c>
      <c r="R208" s="20">
        <v>241.5</v>
      </c>
      <c r="S208" s="20">
        <v>18</v>
      </c>
      <c r="T208" s="20">
        <f t="shared" si="21"/>
        <v>13.416666666666666</v>
      </c>
      <c r="U208" s="21"/>
      <c r="V208" s="20">
        <v>8</v>
      </c>
      <c r="W208" s="20">
        <f t="shared" si="22"/>
        <v>0</v>
      </c>
      <c r="X208" s="20">
        <f t="shared" si="23"/>
        <v>13.416666666666666</v>
      </c>
      <c r="Y208" s="20">
        <f t="shared" si="24"/>
        <v>20.125</v>
      </c>
      <c r="Z208" s="20">
        <v>25</v>
      </c>
      <c r="AA208" s="20">
        <f t="shared" si="25"/>
        <v>11.583333333333334</v>
      </c>
      <c r="AB208" s="20"/>
    </row>
    <row r="209" spans="1:28" ht="14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IFERROR(VLOOKUP(INVENTARIO4[[#This Row],[Code]],FOTOS[],2,FALSE),"-")</f>
        <v>https://github.com/uberboutique/whataform-repo/raw/main/pictures/T0032.jpg</v>
      </c>
      <c r="L209" s="21"/>
      <c r="M209" s="19">
        <f t="shared" ref="M209:M212" si="28">Z209</f>
        <v>25</v>
      </c>
      <c r="N209" s="20"/>
      <c r="O209" s="115">
        <v>2</v>
      </c>
      <c r="P209" s="21">
        <f>SUMIFS(VENTAS[Cantidad],VENTAS[Code],INVENTARIO4[[#This Row],[Code]])</f>
        <v>2</v>
      </c>
      <c r="Q209" s="21">
        <f>INVENTARIO4[[#This Row],[Entradas]]-INVENTARIO4[[#This Row],[Salidas]]</f>
        <v>0</v>
      </c>
      <c r="R209" s="20">
        <v>241.5</v>
      </c>
      <c r="S209" s="20">
        <v>18</v>
      </c>
      <c r="T209" s="20">
        <f t="shared" ref="T209:T212" si="29">R209/S209</f>
        <v>13.416666666666666</v>
      </c>
      <c r="U209" s="21"/>
      <c r="V209" s="20">
        <v>8</v>
      </c>
      <c r="W209" s="20">
        <f t="shared" ref="W209:W212" si="30">U209*V209/1000</f>
        <v>0</v>
      </c>
      <c r="X209" s="20">
        <f t="shared" ref="X209:X212" si="31">T209+W209</f>
        <v>13.416666666666666</v>
      </c>
      <c r="Y209" s="20">
        <f t="shared" ref="Y209:Y212" si="32">T209*1.5+W209</f>
        <v>20.125</v>
      </c>
      <c r="Z209" s="20">
        <v>25</v>
      </c>
      <c r="AA209" s="20">
        <f t="shared" ref="AA209:AA212" si="33">Z209-T209-W209</f>
        <v>11.583333333333334</v>
      </c>
      <c r="AB209" s="20"/>
    </row>
    <row r="210" spans="1:28" ht="28" x14ac:dyDescent="0.15">
      <c r="A210" s="23" t="s">
        <v>84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IFERROR(VLOOKUP(INVENTARIO4[[#This Row],[Code]],FOTOS[],2,FALSE),"-")</f>
        <v>-</v>
      </c>
      <c r="L210" s="21"/>
      <c r="M210" s="19">
        <f t="shared" si="28"/>
        <v>25</v>
      </c>
      <c r="N210" s="20"/>
      <c r="O210" s="115">
        <v>2</v>
      </c>
      <c r="P210" s="21">
        <f>SUMIFS(VENTAS[Cantidad],VENTAS[Code],INVENTARIO4[[#This Row],[Code]])</f>
        <v>0</v>
      </c>
      <c r="Q210" s="21">
        <f>INVENTARIO4[[#This Row],[Entradas]]-INVENTARIO4[[#This Row],[Salidas]]</f>
        <v>2</v>
      </c>
      <c r="R210" s="20">
        <v>249.2</v>
      </c>
      <c r="S210" s="20">
        <v>18</v>
      </c>
      <c r="T210" s="20">
        <f t="shared" si="29"/>
        <v>13.844444444444443</v>
      </c>
      <c r="U210" s="21"/>
      <c r="V210" s="20">
        <v>8</v>
      </c>
      <c r="W210" s="20">
        <f t="shared" si="30"/>
        <v>0</v>
      </c>
      <c r="X210" s="20">
        <f t="shared" si="31"/>
        <v>13.844444444444443</v>
      </c>
      <c r="Y210" s="20">
        <f t="shared" si="32"/>
        <v>20.766666666666666</v>
      </c>
      <c r="Z210" s="20">
        <v>25</v>
      </c>
      <c r="AA210" s="20">
        <f t="shared" si="33"/>
        <v>11.155555555555557</v>
      </c>
      <c r="AB210" s="20"/>
    </row>
    <row r="211" spans="1:28" ht="28" x14ac:dyDescent="0.15">
      <c r="A211" s="23" t="s">
        <v>85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IFERROR(VLOOKUP(INVENTARIO4[[#This Row],[Code]],FOTOS[],2,FALSE),"-")</f>
        <v>-</v>
      </c>
      <c r="L211" s="21"/>
      <c r="M211" s="19">
        <f t="shared" si="28"/>
        <v>25</v>
      </c>
      <c r="N211" s="20"/>
      <c r="O211" s="115">
        <v>3</v>
      </c>
      <c r="P211" s="21">
        <f>SUMIFS(VENTAS[Cantidad],VENTAS[Code],INVENTARIO4[[#This Row],[Code]])</f>
        <v>0</v>
      </c>
      <c r="Q211" s="21">
        <f>INVENTARIO4[[#This Row],[Entradas]]-INVENTARIO4[[#This Row],[Salidas]]</f>
        <v>3</v>
      </c>
      <c r="R211" s="20">
        <v>249.2</v>
      </c>
      <c r="S211" s="20">
        <v>18</v>
      </c>
      <c r="T211" s="20">
        <f t="shared" si="29"/>
        <v>13.844444444444443</v>
      </c>
      <c r="U211" s="21"/>
      <c r="V211" s="20">
        <v>8</v>
      </c>
      <c r="W211" s="20">
        <f t="shared" si="30"/>
        <v>0</v>
      </c>
      <c r="X211" s="20">
        <f t="shared" si="31"/>
        <v>13.844444444444443</v>
      </c>
      <c r="Y211" s="20">
        <f t="shared" si="32"/>
        <v>20.766666666666666</v>
      </c>
      <c r="Z211" s="20">
        <v>25</v>
      </c>
      <c r="AA211" s="20">
        <f t="shared" si="33"/>
        <v>11.155555555555557</v>
      </c>
      <c r="AB211" s="20"/>
    </row>
    <row r="212" spans="1:28" ht="14" x14ac:dyDescent="0.15">
      <c r="A212" s="23" t="s">
        <v>86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IFERROR(VLOOKUP(INVENTARIO4[[#This Row],[Code]],FOTOS[],2,FALSE),"-")</f>
        <v>-</v>
      </c>
      <c r="L212" s="21"/>
      <c r="M212" s="19">
        <f t="shared" si="28"/>
        <v>25</v>
      </c>
      <c r="N212" s="20"/>
      <c r="O212" s="115">
        <v>1</v>
      </c>
      <c r="P212" s="21">
        <f>SUMIFS(VENTAS[Cantidad],VENTAS[Code],INVENTARIO4[[#This Row],[Code]])</f>
        <v>0</v>
      </c>
      <c r="Q212" s="21">
        <f>INVENTARIO4[[#This Row],[Entradas]]-INVENTARIO4[[#This Row],[Salidas]]</f>
        <v>1</v>
      </c>
      <c r="R212" s="20">
        <v>249.2</v>
      </c>
      <c r="S212" s="20">
        <v>18</v>
      </c>
      <c r="T212" s="20">
        <f t="shared" si="29"/>
        <v>13.844444444444443</v>
      </c>
      <c r="U212" s="21"/>
      <c r="V212" s="20">
        <v>8</v>
      </c>
      <c r="W212" s="20">
        <f t="shared" si="30"/>
        <v>0</v>
      </c>
      <c r="X212" s="20">
        <f t="shared" si="31"/>
        <v>13.844444444444443</v>
      </c>
      <c r="Y212" s="20">
        <f t="shared" si="32"/>
        <v>20.766666666666666</v>
      </c>
      <c r="Z212" s="20">
        <v>25</v>
      </c>
      <c r="AA212" s="20">
        <f t="shared" si="33"/>
        <v>11.155555555555557</v>
      </c>
      <c r="AB212" s="20"/>
    </row>
    <row r="213" spans="1:28" ht="14" x14ac:dyDescent="0.15">
      <c r="A213" s="23" t="s">
        <v>305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IFERROR(VLOOKUP(INVENTARIO4[[#This Row],[Code]],FOTOS[],2,FALSE),"-")</f>
        <v>-</v>
      </c>
      <c r="L213" s="21"/>
      <c r="M213" s="19">
        <f>Z213</f>
        <v>12</v>
      </c>
      <c r="N213" s="20"/>
      <c r="O213" s="118">
        <v>2</v>
      </c>
      <c r="P213" s="21">
        <f>SUMIFS(VENTAS[Cantidad],VENTAS[Code],INVENTARIO4[[#This Row],[Code]])</f>
        <v>0</v>
      </c>
      <c r="Q213" s="21">
        <f>INVENTARIO4[[#This Row],[Entradas]]-INVENTARIO4[[#This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14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IFERROR(VLOOKUP(INVENTARIO4[[#This Row],[Code]],FOTOS[],2,FALSE),"-")</f>
        <v>https://github.com/uberboutique/whataform-repo/raw/main/pictures/BI0020.jpg</v>
      </c>
      <c r="L214" s="21"/>
      <c r="M214" s="19">
        <f t="shared" ref="M214:M239" si="34">Z214</f>
        <v>22</v>
      </c>
      <c r="N214" s="20"/>
      <c r="O214" s="115">
        <v>1</v>
      </c>
      <c r="P214" s="21">
        <f>SUMIFS(VENTAS[Cantidad],VENTAS[Code],INVENTARIO4[[#This Row],[Code]])</f>
        <v>1</v>
      </c>
      <c r="Q214" s="21">
        <f>INVENTARIO4[[#This Row],[Entradas]]-INVENTARIO4[[#This Row],[Salidas]]</f>
        <v>0</v>
      </c>
      <c r="R214" s="20">
        <v>201.64</v>
      </c>
      <c r="S214" s="20">
        <v>18</v>
      </c>
      <c r="T214" s="20">
        <f t="shared" ref="T214:T239" si="35">R214/S214</f>
        <v>11.202222222222222</v>
      </c>
      <c r="U214" s="21"/>
      <c r="V214" s="20"/>
      <c r="W214" s="20">
        <f t="shared" ref="W214:W239" si="36">U214*V214/1000</f>
        <v>0</v>
      </c>
      <c r="X214" s="20">
        <f t="shared" ref="X214:X239" si="37">T214+W214</f>
        <v>11.202222222222222</v>
      </c>
      <c r="Y214" s="20">
        <f t="shared" ref="Y214:Y239" si="38">T214*1.5+W214</f>
        <v>16.803333333333335</v>
      </c>
      <c r="Z214" s="20">
        <v>22</v>
      </c>
      <c r="AA214" s="20">
        <f t="shared" ref="AA214:AA239" si="39">Z214-T214-W214</f>
        <v>10.797777777777778</v>
      </c>
      <c r="AB214" s="20"/>
    </row>
    <row r="215" spans="1:28" ht="28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IFERROR(VLOOKUP(INVENTARIO4[[#This Row],[Code]],FOTOS[],2,FALSE),"-")</f>
        <v>https://github.com/uberboutique/whataform-repo/raw/main/pictures/BI0021.jpg</v>
      </c>
      <c r="L215" s="21"/>
      <c r="M215" s="19">
        <f t="shared" si="34"/>
        <v>22</v>
      </c>
      <c r="N215" s="20"/>
      <c r="O215" s="115">
        <v>1</v>
      </c>
      <c r="P215" s="21">
        <f>SUMIFS(VENTAS[Cantidad],VENTAS[Code],INVENTARIO4[[#This Row],[Code]])</f>
        <v>1</v>
      </c>
      <c r="Q215" s="21">
        <f>INVENTARIO4[[#This Row],[Entradas]]-INVENTARIO4[[#This Row],[Salidas]]</f>
        <v>0</v>
      </c>
      <c r="R215" s="20">
        <v>205.25</v>
      </c>
      <c r="S215" s="20">
        <v>18</v>
      </c>
      <c r="T215" s="20">
        <f t="shared" si="35"/>
        <v>11.402777777777779</v>
      </c>
      <c r="U215" s="21"/>
      <c r="V215" s="20"/>
      <c r="W215" s="20">
        <f t="shared" si="36"/>
        <v>0</v>
      </c>
      <c r="X215" s="20">
        <f t="shared" si="37"/>
        <v>11.402777777777779</v>
      </c>
      <c r="Y215" s="20">
        <f t="shared" si="38"/>
        <v>17.104166666666668</v>
      </c>
      <c r="Z215" s="20">
        <v>22</v>
      </c>
      <c r="AA215" s="20">
        <f t="shared" si="39"/>
        <v>10.597222222222221</v>
      </c>
      <c r="AB215" s="20"/>
    </row>
    <row r="216" spans="1:28" ht="14" x14ac:dyDescent="0.15">
      <c r="A216" s="47" t="s">
        <v>258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IFERROR(VLOOKUP(INVENTARIO4[[#This Row],[Code]],FOTOS[],2,FALSE),"-")</f>
        <v>-</v>
      </c>
      <c r="L216" s="21"/>
      <c r="M216" s="19">
        <f t="shared" si="34"/>
        <v>20</v>
      </c>
      <c r="N216" s="20"/>
      <c r="O216" s="115">
        <v>1</v>
      </c>
      <c r="P216" s="21">
        <f>SUMIFS(VENTAS[Cantidad],VENTAS[Code],INVENTARIO4[[#This Row],[Code]])</f>
        <v>0</v>
      </c>
      <c r="Q216" s="21">
        <f>INVENTARIO4[[#This Row],[Entradas]]-INVENTARIO4[[#This Row],[Salidas]]</f>
        <v>1</v>
      </c>
      <c r="R216" s="20">
        <v>159</v>
      </c>
      <c r="S216" s="20">
        <v>18</v>
      </c>
      <c r="T216" s="20">
        <f t="shared" si="35"/>
        <v>8.8333333333333339</v>
      </c>
      <c r="U216" s="21">
        <v>295</v>
      </c>
      <c r="V216" s="20">
        <v>8</v>
      </c>
      <c r="W216" s="20">
        <f t="shared" si="36"/>
        <v>2.36</v>
      </c>
      <c r="X216" s="20">
        <f t="shared" si="37"/>
        <v>11.193333333333333</v>
      </c>
      <c r="Y216" s="20">
        <f t="shared" si="38"/>
        <v>15.61</v>
      </c>
      <c r="Z216" s="20">
        <v>20</v>
      </c>
      <c r="AA216" s="20">
        <f t="shared" si="39"/>
        <v>8.8066666666666666</v>
      </c>
      <c r="AB216" s="20"/>
    </row>
    <row r="217" spans="1:28" ht="14" x14ac:dyDescent="0.15">
      <c r="A217" s="23" t="s">
        <v>259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IFERROR(VLOOKUP(INVENTARIO4[[#This Row],[Code]],FOTOS[],2,FALSE),"-")</f>
        <v>-</v>
      </c>
      <c r="L217" s="21"/>
      <c r="M217" s="19">
        <f t="shared" si="34"/>
        <v>25</v>
      </c>
      <c r="N217" s="20"/>
      <c r="O217" s="118">
        <v>1</v>
      </c>
      <c r="P217" s="21">
        <f>SUMIFS(VENTAS[Cantidad],VENTAS[Code],INVENTARIO4[[#This Row],[Code]])</f>
        <v>0</v>
      </c>
      <c r="Q217" s="21">
        <f>INVENTARIO4[[#This Row],[Entradas]]-INVENTARIO4[[#This Row],[Salidas]]</f>
        <v>1</v>
      </c>
      <c r="R217" s="20">
        <v>249.99</v>
      </c>
      <c r="S217" s="20">
        <v>18</v>
      </c>
      <c r="T217" s="20">
        <f t="shared" si="35"/>
        <v>13.888333333333334</v>
      </c>
      <c r="U217" s="21">
        <v>325</v>
      </c>
      <c r="V217" s="20">
        <v>8</v>
      </c>
      <c r="W217" s="20">
        <f t="shared" si="36"/>
        <v>2.6</v>
      </c>
      <c r="X217" s="20">
        <f t="shared" si="37"/>
        <v>16.488333333333333</v>
      </c>
      <c r="Y217" s="20">
        <f t="shared" si="38"/>
        <v>23.432500000000001</v>
      </c>
      <c r="Z217" s="20">
        <v>25</v>
      </c>
      <c r="AA217" s="20">
        <f t="shared" si="39"/>
        <v>8.5116666666666667</v>
      </c>
      <c r="AB217" s="20"/>
    </row>
    <row r="218" spans="1:28" ht="14" x14ac:dyDescent="0.15">
      <c r="A218" s="23" t="s">
        <v>260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IFERROR(VLOOKUP(INVENTARIO4[[#This Row],[Code]],FOTOS[],2,FALSE),"-")</f>
        <v>-</v>
      </c>
      <c r="L218" s="21"/>
      <c r="M218" s="19">
        <f t="shared" si="34"/>
        <v>25</v>
      </c>
      <c r="N218" s="20"/>
      <c r="O218" s="115">
        <v>1</v>
      </c>
      <c r="P218" s="21">
        <f>SUMIFS(VENTAS[Cantidad],VENTAS[Code],INVENTARIO4[[#This Row],[Code]])</f>
        <v>0</v>
      </c>
      <c r="Q218" s="21">
        <f>INVENTARIO4[[#This Row],[Entradas]]-INVENTARIO4[[#This Row],[Salidas]]</f>
        <v>1</v>
      </c>
      <c r="R218" s="20">
        <v>249.99</v>
      </c>
      <c r="S218" s="20">
        <v>18</v>
      </c>
      <c r="T218" s="20">
        <f t="shared" si="35"/>
        <v>13.888333333333334</v>
      </c>
      <c r="U218" s="21">
        <v>325</v>
      </c>
      <c r="V218" s="20">
        <v>8</v>
      </c>
      <c r="W218" s="20">
        <f t="shared" si="36"/>
        <v>2.6</v>
      </c>
      <c r="X218" s="20">
        <f t="shared" si="37"/>
        <v>16.488333333333333</v>
      </c>
      <c r="Y218" s="20">
        <f t="shared" si="38"/>
        <v>23.432500000000001</v>
      </c>
      <c r="Z218" s="20">
        <v>25</v>
      </c>
      <c r="AA218" s="20">
        <f t="shared" si="39"/>
        <v>8.5116666666666667</v>
      </c>
      <c r="AB218" s="20"/>
    </row>
    <row r="219" spans="1:28" ht="14" x14ac:dyDescent="0.15">
      <c r="A219" s="23" t="s">
        <v>261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IFERROR(VLOOKUP(INVENTARIO4[[#This Row],[Code]],FOTOS[],2,FALSE),"-")</f>
        <v>-</v>
      </c>
      <c r="L219" s="21"/>
      <c r="M219" s="19">
        <f t="shared" si="34"/>
        <v>30</v>
      </c>
      <c r="N219" s="20"/>
      <c r="O219" s="118">
        <v>1</v>
      </c>
      <c r="P219" s="21">
        <f>SUMIFS(VENTAS[Cantidad],VENTAS[Code],INVENTARIO4[[#This Row],[Code]])</f>
        <v>0</v>
      </c>
      <c r="Q219" s="21">
        <f>INVENTARIO4[[#This Row],[Entradas]]-INVENTARIO4[[#This Row],[Salidas]]</f>
        <v>1</v>
      </c>
      <c r="R219" s="20">
        <v>239.29</v>
      </c>
      <c r="S219" s="20">
        <v>18</v>
      </c>
      <c r="T219" s="20">
        <f t="shared" si="35"/>
        <v>13.293888888888889</v>
      </c>
      <c r="U219" s="21">
        <v>450</v>
      </c>
      <c r="V219" s="20">
        <v>8</v>
      </c>
      <c r="W219" s="20">
        <f t="shared" si="36"/>
        <v>3.6</v>
      </c>
      <c r="X219" s="20">
        <f t="shared" si="37"/>
        <v>16.893888888888888</v>
      </c>
      <c r="Y219" s="20">
        <f t="shared" si="38"/>
        <v>23.540833333333335</v>
      </c>
      <c r="Z219" s="20">
        <v>30</v>
      </c>
      <c r="AA219" s="20">
        <f t="shared" si="39"/>
        <v>13.106111111111113</v>
      </c>
      <c r="AB219" s="20"/>
    </row>
    <row r="220" spans="1:28" ht="14" x14ac:dyDescent="0.15">
      <c r="A220" s="23" t="s">
        <v>262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IFERROR(VLOOKUP(INVENTARIO4[[#This Row],[Code]],FOTOS[],2,FALSE),"-")</f>
        <v>-</v>
      </c>
      <c r="L220" s="21"/>
      <c r="M220" s="19">
        <f t="shared" si="34"/>
        <v>30</v>
      </c>
      <c r="N220" s="20"/>
      <c r="O220" s="115">
        <v>1</v>
      </c>
      <c r="P220" s="21">
        <f>SUMIFS(VENTAS[Cantidad],VENTAS[Code],INVENTARIO4[[#This Row],[Code]])</f>
        <v>0</v>
      </c>
      <c r="Q220" s="21">
        <f>INVENTARIO4[[#This Row],[Entradas]]-INVENTARIO4[[#This Row],[Salidas]]</f>
        <v>1</v>
      </c>
      <c r="R220" s="20">
        <v>239.29</v>
      </c>
      <c r="S220" s="20">
        <v>18</v>
      </c>
      <c r="T220" s="20">
        <f t="shared" si="35"/>
        <v>13.293888888888889</v>
      </c>
      <c r="U220" s="21">
        <v>450</v>
      </c>
      <c r="V220" s="20">
        <v>8</v>
      </c>
      <c r="W220" s="20">
        <f t="shared" si="36"/>
        <v>3.6</v>
      </c>
      <c r="X220" s="20">
        <f t="shared" si="37"/>
        <v>16.893888888888888</v>
      </c>
      <c r="Y220" s="20">
        <f t="shared" si="38"/>
        <v>23.540833333333335</v>
      </c>
      <c r="Z220" s="20">
        <v>30</v>
      </c>
      <c r="AA220" s="20">
        <f t="shared" si="39"/>
        <v>13.106111111111113</v>
      </c>
      <c r="AB220" s="20"/>
    </row>
    <row r="221" spans="1:28" ht="42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IFERROR(VLOOKUP(INVENTARIO4[[#This Row],[Code]],FOTOS[],2,FALSE),"-")</f>
        <v>https://github.com/uberboutique/whataform-repo/raw/main/pictures/V0078.jpg</v>
      </c>
      <c r="L221" s="21"/>
      <c r="M221" s="19">
        <f t="shared" si="34"/>
        <v>25</v>
      </c>
      <c r="N221" s="20"/>
      <c r="O221" s="115">
        <v>1</v>
      </c>
      <c r="P221" s="21">
        <f>SUMIFS(VENTAS[Cantidad],VENTAS[Code],INVENTARIO4[[#This Row],[Code]])</f>
        <v>1</v>
      </c>
      <c r="Q221" s="21">
        <f>INVENTARIO4[[#This Row],[Entradas]]-INVENTARIO4[[#This Row],[Salidas]]</f>
        <v>0</v>
      </c>
      <c r="R221" s="20">
        <v>267.49</v>
      </c>
      <c r="S221" s="20">
        <v>18</v>
      </c>
      <c r="T221" s="20">
        <f t="shared" si="35"/>
        <v>14.860555555555557</v>
      </c>
      <c r="U221" s="21">
        <v>300</v>
      </c>
      <c r="V221" s="20">
        <v>8</v>
      </c>
      <c r="W221" s="20">
        <f t="shared" si="36"/>
        <v>2.4</v>
      </c>
      <c r="X221" s="20">
        <f t="shared" si="37"/>
        <v>17.260555555555555</v>
      </c>
      <c r="Y221" s="20">
        <f t="shared" si="38"/>
        <v>24.690833333333334</v>
      </c>
      <c r="Z221" s="20">
        <v>25</v>
      </c>
      <c r="AA221" s="20">
        <f t="shared" si="39"/>
        <v>7.7394444444444428</v>
      </c>
      <c r="AB221" s="20"/>
    </row>
    <row r="222" spans="1:28" ht="28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IFERROR(VLOOKUP(INVENTARIO4[[#This Row],[Code]],FOTOS[],2,FALSE),"-")</f>
        <v>https://github.com/uberboutique/whataform-repo/raw/main/pictures/BI0022.jpg</v>
      </c>
      <c r="L222" s="21"/>
      <c r="M222" s="19">
        <f t="shared" si="34"/>
        <v>22</v>
      </c>
      <c r="N222" s="20"/>
      <c r="O222" s="115">
        <v>1</v>
      </c>
      <c r="P222" s="21">
        <f>SUMIFS(VENTAS[Cantidad],VENTAS[Code],INVENTARIO4[[#This Row],[Code]])</f>
        <v>1</v>
      </c>
      <c r="Q222" s="21">
        <f>INVENTARIO4[[#This Row],[Entradas]]-INVENTARIO4[[#This Row],[Salidas]]</f>
        <v>0</v>
      </c>
      <c r="R222" s="20">
        <v>198.02</v>
      </c>
      <c r="S222" s="20">
        <v>18</v>
      </c>
      <c r="T222" s="20">
        <f t="shared" si="35"/>
        <v>11.001111111111111</v>
      </c>
      <c r="U222" s="21"/>
      <c r="V222" s="20"/>
      <c r="W222" s="20">
        <f t="shared" si="36"/>
        <v>0</v>
      </c>
      <c r="X222" s="20">
        <f t="shared" si="37"/>
        <v>11.001111111111111</v>
      </c>
      <c r="Y222" s="20">
        <f t="shared" si="38"/>
        <v>16.501666666666665</v>
      </c>
      <c r="Z222" s="20">
        <v>22</v>
      </c>
      <c r="AA222" s="20">
        <f t="shared" si="39"/>
        <v>10.998888888888889</v>
      </c>
      <c r="AB222" s="20"/>
    </row>
    <row r="223" spans="1:28" ht="14" x14ac:dyDescent="0.15">
      <c r="A223" s="23" t="s">
        <v>264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IFERROR(VLOOKUP(INVENTARIO4[[#This Row],[Code]],FOTOS[],2,FALSE),"-")</f>
        <v>-</v>
      </c>
      <c r="L223" s="21"/>
      <c r="M223" s="19">
        <f t="shared" si="34"/>
        <v>18</v>
      </c>
      <c r="N223" s="20"/>
      <c r="O223" s="118">
        <v>1</v>
      </c>
      <c r="P223" s="21">
        <f>SUMIFS(VENTAS[Cantidad],VENTAS[Code],INVENTARIO4[[#This Row],[Code]])</f>
        <v>0</v>
      </c>
      <c r="Q223" s="21">
        <f>INVENTARIO4[[#This Row],[Entradas]]-INVENTARIO4[[#This Row],[Salidas]]</f>
        <v>1</v>
      </c>
      <c r="R223" s="20">
        <v>160.5</v>
      </c>
      <c r="S223" s="20">
        <v>18</v>
      </c>
      <c r="T223" s="20">
        <f t="shared" si="35"/>
        <v>8.9166666666666661</v>
      </c>
      <c r="U223" s="21">
        <v>300</v>
      </c>
      <c r="V223" s="20">
        <v>8</v>
      </c>
      <c r="W223" s="20">
        <f t="shared" si="36"/>
        <v>2.4</v>
      </c>
      <c r="X223" s="20">
        <f t="shared" si="37"/>
        <v>11.316666666666666</v>
      </c>
      <c r="Y223" s="20">
        <f t="shared" si="38"/>
        <v>15.775</v>
      </c>
      <c r="Z223" s="20">
        <v>18</v>
      </c>
      <c r="AA223" s="20">
        <f t="shared" si="39"/>
        <v>6.6833333333333336</v>
      </c>
      <c r="AB223" s="20"/>
    </row>
    <row r="224" spans="1:28" ht="14" x14ac:dyDescent="0.15">
      <c r="A224" s="23" t="s">
        <v>306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IFERROR(VLOOKUP(INVENTARIO4[[#This Row],[Code]],FOTOS[],2,FALSE),"-")</f>
        <v>-</v>
      </c>
      <c r="L224" s="21"/>
      <c r="M224" s="19">
        <f t="shared" si="34"/>
        <v>15</v>
      </c>
      <c r="N224" s="20"/>
      <c r="O224" s="115">
        <v>2</v>
      </c>
      <c r="P224" s="21">
        <f>SUMIFS(VENTAS[Cantidad],VENTAS[Code],INVENTARIO4[[#This Row],[Code]])</f>
        <v>0</v>
      </c>
      <c r="Q224" s="21">
        <f>INVENTARIO4[[#This Row],[Entradas]]-INVENTARIO4[[#This Row],[Salidas]]</f>
        <v>2</v>
      </c>
      <c r="R224" s="20">
        <v>85.28</v>
      </c>
      <c r="S224" s="20">
        <v>18</v>
      </c>
      <c r="T224" s="20">
        <f t="shared" si="35"/>
        <v>4.7377777777777776</v>
      </c>
      <c r="U224" s="21">
        <v>200</v>
      </c>
      <c r="V224" s="20">
        <v>8</v>
      </c>
      <c r="W224" s="20">
        <f t="shared" si="36"/>
        <v>1.6</v>
      </c>
      <c r="X224" s="20">
        <f t="shared" si="37"/>
        <v>6.3377777777777773</v>
      </c>
      <c r="Y224" s="20">
        <f t="shared" si="38"/>
        <v>8.706666666666667</v>
      </c>
      <c r="Z224" s="20">
        <v>15</v>
      </c>
      <c r="AA224" s="20">
        <f t="shared" si="39"/>
        <v>8.6622222222222227</v>
      </c>
      <c r="AB224" s="20"/>
    </row>
    <row r="225" spans="1:28" ht="14" x14ac:dyDescent="0.15">
      <c r="A225" s="23" t="s">
        <v>378</v>
      </c>
      <c r="B225" s="95"/>
      <c r="C225" s="22" t="s">
        <v>12</v>
      </c>
      <c r="D225" s="109" t="s">
        <v>417</v>
      </c>
      <c r="E225" s="70" t="s">
        <v>911</v>
      </c>
      <c r="F225" s="77" t="s">
        <v>699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IFERROR(VLOOKUP(INVENTARIO4[[#This Row],[Code]],FOTOS[],2,FALSE),"-")</f>
        <v>-</v>
      </c>
      <c r="L225" s="21"/>
      <c r="M225" s="19">
        <f t="shared" si="34"/>
        <v>12</v>
      </c>
      <c r="N225" s="20"/>
      <c r="O225" s="118">
        <v>1</v>
      </c>
      <c r="P225" s="21">
        <f>SUMIFS(VENTAS[Cantidad],VENTAS[Code],INVENTARIO4[[#This Row],[Code]])</f>
        <v>0</v>
      </c>
      <c r="Q225" s="21">
        <f>INVENTARIO4[[#This Row],[Entradas]]-INVENTARIO4[[#This Row],[Salidas]]</f>
        <v>1</v>
      </c>
      <c r="R225" s="20">
        <v>129.37</v>
      </c>
      <c r="S225" s="20">
        <v>18</v>
      </c>
      <c r="T225" s="20">
        <f t="shared" si="35"/>
        <v>7.1872222222222222</v>
      </c>
      <c r="U225" s="21">
        <v>200</v>
      </c>
      <c r="V225" s="20">
        <v>8</v>
      </c>
      <c r="W225" s="20">
        <f t="shared" si="36"/>
        <v>1.6</v>
      </c>
      <c r="X225" s="20">
        <f t="shared" si="37"/>
        <v>8.7872222222222227</v>
      </c>
      <c r="Y225" s="20">
        <f t="shared" si="38"/>
        <v>12.380833333333333</v>
      </c>
      <c r="Z225" s="20">
        <v>12</v>
      </c>
      <c r="AA225" s="20">
        <f t="shared" si="39"/>
        <v>3.2127777777777777</v>
      </c>
      <c r="AB225" s="20"/>
    </row>
    <row r="226" spans="1:28" ht="14" x14ac:dyDescent="0.15">
      <c r="A226" s="23" t="s">
        <v>379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IFERROR(VLOOKUP(INVENTARIO4[[#This Row],[Code]],FOTOS[],2,FALSE),"-")</f>
        <v>-</v>
      </c>
      <c r="L226" s="21"/>
      <c r="M226" s="19">
        <f t="shared" si="34"/>
        <v>12</v>
      </c>
      <c r="N226" s="20"/>
      <c r="O226" s="115">
        <v>1</v>
      </c>
      <c r="P226" s="21">
        <f>SUMIFS(VENTAS[Cantidad],VENTAS[Code],INVENTARIO4[[#This Row],[Code]])</f>
        <v>0</v>
      </c>
      <c r="Q226" s="21">
        <f>INVENTARIO4[[#This Row],[Entradas]]-INVENTARIO4[[#This Row],[Salidas]]</f>
        <v>1</v>
      </c>
      <c r="R226" s="20">
        <v>129.37</v>
      </c>
      <c r="S226" s="20">
        <v>18</v>
      </c>
      <c r="T226" s="20">
        <f t="shared" si="35"/>
        <v>7.1872222222222222</v>
      </c>
      <c r="U226" s="21">
        <v>200</v>
      </c>
      <c r="V226" s="20">
        <v>8</v>
      </c>
      <c r="W226" s="20">
        <f t="shared" si="36"/>
        <v>1.6</v>
      </c>
      <c r="X226" s="20">
        <f t="shared" si="37"/>
        <v>8.7872222222222227</v>
      </c>
      <c r="Y226" s="20">
        <f t="shared" si="38"/>
        <v>12.380833333333333</v>
      </c>
      <c r="Z226" s="20">
        <v>12</v>
      </c>
      <c r="AA226" s="20">
        <f t="shared" si="39"/>
        <v>3.2127777777777777</v>
      </c>
      <c r="AB226" s="20"/>
    </row>
    <row r="227" spans="1:28" ht="14" x14ac:dyDescent="0.15">
      <c r="A227" s="23" t="s">
        <v>307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IFERROR(VLOOKUP(INVENTARIO4[[#This Row],[Code]],FOTOS[],2,FALSE),"-")</f>
        <v>-</v>
      </c>
      <c r="L227" s="21"/>
      <c r="M227" s="19">
        <f t="shared" si="34"/>
        <v>15</v>
      </c>
      <c r="N227" s="20"/>
      <c r="O227" s="118">
        <v>2</v>
      </c>
      <c r="P227" s="21">
        <f>SUMIFS(VENTAS[Cantidad],VENTAS[Code],INVENTARIO4[[#This Row],[Code]])</f>
        <v>0</v>
      </c>
      <c r="Q227" s="21">
        <f>INVENTARIO4[[#This Row],[Entradas]]-INVENTARIO4[[#This Row],[Salidas]]</f>
        <v>2</v>
      </c>
      <c r="R227" s="20">
        <v>116.36</v>
      </c>
      <c r="S227" s="20">
        <v>18</v>
      </c>
      <c r="T227" s="20">
        <f t="shared" si="35"/>
        <v>6.4644444444444442</v>
      </c>
      <c r="U227" s="21">
        <v>300</v>
      </c>
      <c r="V227" s="20">
        <v>8</v>
      </c>
      <c r="W227" s="20">
        <f t="shared" si="36"/>
        <v>2.4</v>
      </c>
      <c r="X227" s="20">
        <f t="shared" si="37"/>
        <v>8.8644444444444446</v>
      </c>
      <c r="Y227" s="20">
        <f t="shared" si="38"/>
        <v>12.096666666666666</v>
      </c>
      <c r="Z227" s="20">
        <v>15</v>
      </c>
      <c r="AA227" s="20">
        <f t="shared" si="39"/>
        <v>6.1355555555555554</v>
      </c>
      <c r="AB227" s="20"/>
    </row>
    <row r="228" spans="1:28" ht="14" x14ac:dyDescent="0.15">
      <c r="A228" s="23" t="s">
        <v>308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IFERROR(VLOOKUP(INVENTARIO4[[#This Row],[Code]],FOTOS[],2,FALSE),"-")</f>
        <v>-</v>
      </c>
      <c r="L228" s="21"/>
      <c r="M228" s="19">
        <f t="shared" si="34"/>
        <v>15</v>
      </c>
      <c r="N228" s="20"/>
      <c r="O228" s="115">
        <v>3</v>
      </c>
      <c r="P228" s="21">
        <f>SUMIFS(VENTAS[Cantidad],VENTAS[Code],INVENTARIO4[[#This Row],[Code]])</f>
        <v>0</v>
      </c>
      <c r="Q228" s="21">
        <f>INVENTARIO4[[#This Row],[Entradas]]-INVENTARIO4[[#This Row],[Salidas]]</f>
        <v>3</v>
      </c>
      <c r="R228" s="20">
        <v>117.8</v>
      </c>
      <c r="S228" s="20">
        <v>18</v>
      </c>
      <c r="T228" s="20">
        <f t="shared" si="35"/>
        <v>6.5444444444444443</v>
      </c>
      <c r="U228" s="21">
        <v>300</v>
      </c>
      <c r="V228" s="20">
        <v>8</v>
      </c>
      <c r="W228" s="20">
        <f t="shared" si="36"/>
        <v>2.4</v>
      </c>
      <c r="X228" s="20">
        <f t="shared" si="37"/>
        <v>8.9444444444444446</v>
      </c>
      <c r="Y228" s="20">
        <f t="shared" si="38"/>
        <v>12.216666666666667</v>
      </c>
      <c r="Z228" s="20">
        <v>15</v>
      </c>
      <c r="AA228" s="20">
        <f t="shared" si="39"/>
        <v>6.0555555555555554</v>
      </c>
      <c r="AB228" s="20"/>
    </row>
    <row r="229" spans="1:28" ht="14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IFERROR(VLOOKUP(INVENTARIO4[[#This Row],[Code]],FOTOS[],2,FALSE),"-")</f>
        <v>https://github.com/uberboutique/whataform-repo/raw/main/pictures/A0011.jpg</v>
      </c>
      <c r="L229" s="21"/>
      <c r="M229" s="19">
        <f t="shared" si="34"/>
        <v>10</v>
      </c>
      <c r="N229" s="20"/>
      <c r="O229" s="115">
        <v>2</v>
      </c>
      <c r="P229" s="21">
        <f>SUMIFS(VENTAS[Cantidad],VENTAS[Code],INVENTARIO4[[#This Row],[Code]])</f>
        <v>2</v>
      </c>
      <c r="Q229" s="21">
        <f>INVENTARIO4[[#This Row],[Entradas]]-INVENTARIO4[[#This Row],[Salidas]]</f>
        <v>0</v>
      </c>
      <c r="R229" s="20">
        <v>49.15</v>
      </c>
      <c r="S229" s="20">
        <v>18</v>
      </c>
      <c r="T229" s="20">
        <f t="shared" si="35"/>
        <v>2.7305555555555556</v>
      </c>
      <c r="U229" s="21">
        <v>300</v>
      </c>
      <c r="V229" s="20">
        <v>8</v>
      </c>
      <c r="W229" s="20">
        <f t="shared" si="36"/>
        <v>2.4</v>
      </c>
      <c r="X229" s="20">
        <f t="shared" si="37"/>
        <v>5.1305555555555555</v>
      </c>
      <c r="Y229" s="20">
        <f t="shared" si="38"/>
        <v>6.4958333333333336</v>
      </c>
      <c r="Z229" s="20">
        <v>10</v>
      </c>
      <c r="AA229" s="20">
        <f t="shared" si="39"/>
        <v>4.8694444444444436</v>
      </c>
      <c r="AB229" s="20"/>
    </row>
    <row r="230" spans="1:28" ht="14" x14ac:dyDescent="0.15">
      <c r="A230" s="23" t="s">
        <v>380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IFERROR(VLOOKUP(INVENTARIO4[[#This Row],[Code]],FOTOS[],2,FALSE),"-")</f>
        <v>-</v>
      </c>
      <c r="L230" s="21"/>
      <c r="M230" s="19">
        <f t="shared" si="34"/>
        <v>22</v>
      </c>
      <c r="N230" s="20"/>
      <c r="O230" s="115">
        <v>2</v>
      </c>
      <c r="P230" s="21">
        <f>SUMIFS(VENTAS[Cantidad],VENTAS[Code],INVENTARIO4[[#This Row],[Code]])</f>
        <v>0</v>
      </c>
      <c r="Q230" s="21">
        <f>INVENTARIO4[[#This Row],[Entradas]]-INVENTARIO4[[#This Row],[Salidas]]</f>
        <v>2</v>
      </c>
      <c r="R230" s="20">
        <v>195.85</v>
      </c>
      <c r="S230" s="20">
        <v>18</v>
      </c>
      <c r="T230" s="20">
        <f t="shared" si="35"/>
        <v>10.880555555555555</v>
      </c>
      <c r="U230" s="21">
        <v>200</v>
      </c>
      <c r="V230" s="20">
        <v>8</v>
      </c>
      <c r="W230" s="20">
        <f t="shared" si="36"/>
        <v>1.6</v>
      </c>
      <c r="X230" s="20">
        <f t="shared" si="37"/>
        <v>12.480555555555554</v>
      </c>
      <c r="Y230" s="20">
        <f t="shared" si="38"/>
        <v>17.920833333333334</v>
      </c>
      <c r="Z230" s="20">
        <v>22</v>
      </c>
      <c r="AA230" s="20">
        <f t="shared" si="39"/>
        <v>9.5194444444444457</v>
      </c>
      <c r="AB230" s="20"/>
    </row>
    <row r="231" spans="1:28" ht="28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IFERROR(VLOOKUP(INVENTARIO4[[#This Row],[Code]],FOTOS[],2,FALSE),"-")</f>
        <v>https://github.com/uberboutique/whataform-repo/raw/main/pictures/BI0026.jpg</v>
      </c>
      <c r="L231" s="21"/>
      <c r="M231" s="19">
        <f t="shared" si="34"/>
        <v>22</v>
      </c>
      <c r="N231" s="20"/>
      <c r="O231" s="115">
        <v>1</v>
      </c>
      <c r="P231" s="21">
        <f>SUMIFS(VENTAS[Cantidad],VENTAS[Code],INVENTARIO4[[#This Row],[Code]])</f>
        <v>1</v>
      </c>
      <c r="Q231" s="21">
        <f>INVENTARIO4[[#This Row],[Entradas]]-INVENTARIO4[[#This Row],[Salidas]]</f>
        <v>0</v>
      </c>
      <c r="R231" s="20">
        <v>195.85</v>
      </c>
      <c r="S231" s="20">
        <v>18</v>
      </c>
      <c r="T231" s="20">
        <f t="shared" si="35"/>
        <v>10.880555555555555</v>
      </c>
      <c r="U231" s="21">
        <v>200</v>
      </c>
      <c r="V231" s="20">
        <v>8</v>
      </c>
      <c r="W231" s="20">
        <f t="shared" si="36"/>
        <v>1.6</v>
      </c>
      <c r="X231" s="20">
        <f t="shared" si="37"/>
        <v>12.480555555555554</v>
      </c>
      <c r="Y231" s="20">
        <f t="shared" si="38"/>
        <v>17.920833333333334</v>
      </c>
      <c r="Z231" s="20">
        <v>22</v>
      </c>
      <c r="AA231" s="20">
        <f t="shared" si="39"/>
        <v>9.5194444444444457</v>
      </c>
      <c r="AB231" s="20"/>
    </row>
    <row r="232" spans="1:28" ht="14" x14ac:dyDescent="0.15">
      <c r="A232" s="23" t="s">
        <v>382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IFERROR(VLOOKUP(INVENTARIO4[[#This Row],[Code]],FOTOS[],2,FALSE),"-")</f>
        <v>-</v>
      </c>
      <c r="L232" s="21"/>
      <c r="M232" s="19">
        <v>12</v>
      </c>
      <c r="N232" s="20"/>
      <c r="O232" s="115">
        <v>2</v>
      </c>
      <c r="P232" s="21">
        <f>SUMIFS(VENTAS[Cantidad],VENTAS[Code],INVENTARIO4[[#This Row],[Code]])</f>
        <v>0</v>
      </c>
      <c r="Q232" s="21">
        <f>INVENTARIO4[[#This Row],[Entradas]]-INVENTARIO4[[#This Row],[Salidas]]</f>
        <v>2</v>
      </c>
      <c r="R232" s="20">
        <v>129.37</v>
      </c>
      <c r="S232" s="20">
        <v>18</v>
      </c>
      <c r="T232" s="20">
        <f t="shared" si="35"/>
        <v>7.1872222222222222</v>
      </c>
      <c r="U232" s="21">
        <v>200</v>
      </c>
      <c r="V232" s="20">
        <v>8</v>
      </c>
      <c r="W232" s="20">
        <f t="shared" si="36"/>
        <v>1.6</v>
      </c>
      <c r="X232" s="20">
        <f t="shared" si="37"/>
        <v>8.7872222222222227</v>
      </c>
      <c r="Y232" s="20">
        <f t="shared" si="38"/>
        <v>12.380833333333333</v>
      </c>
      <c r="Z232" s="20">
        <v>15</v>
      </c>
      <c r="AA232" s="20">
        <f t="shared" si="39"/>
        <v>6.2127777777777773</v>
      </c>
      <c r="AB232" s="20"/>
    </row>
    <row r="233" spans="1:28" ht="14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IFERROR(VLOOKUP(INVENTARIO4[[#This Row],[Code]],FOTOS[],2,FALSE),"-")</f>
        <v>https://github.com/uberboutique/whataform-repo/raw/main/pictures/V0080.jpg</v>
      </c>
      <c r="L233" s="21"/>
      <c r="M233" s="19">
        <f t="shared" si="34"/>
        <v>25</v>
      </c>
      <c r="N233" s="20"/>
      <c r="O233" s="115">
        <v>1</v>
      </c>
      <c r="P233" s="21">
        <f>SUMIFS(VENTAS[Cantidad],VENTAS[Code],INVENTARIO4[[#This Row],[Code]])</f>
        <v>1</v>
      </c>
      <c r="Q233" s="21">
        <f>INVENTARIO4[[#This Row],[Entradas]]-INVENTARIO4[[#This Row],[Salidas]]</f>
        <v>0</v>
      </c>
      <c r="R233" s="20">
        <v>140.21</v>
      </c>
      <c r="S233" s="20">
        <v>18</v>
      </c>
      <c r="T233" s="20">
        <f t="shared" si="35"/>
        <v>7.7894444444444453</v>
      </c>
      <c r="U233" s="21">
        <v>300</v>
      </c>
      <c r="V233" s="20">
        <v>8</v>
      </c>
      <c r="W233" s="20">
        <f t="shared" si="36"/>
        <v>2.4</v>
      </c>
      <c r="X233" s="20">
        <f t="shared" si="37"/>
        <v>10.189444444444446</v>
      </c>
      <c r="Y233" s="20">
        <f t="shared" si="38"/>
        <v>14.084166666666668</v>
      </c>
      <c r="Z233" s="20">
        <v>25</v>
      </c>
      <c r="AA233" s="20">
        <f t="shared" si="39"/>
        <v>14.810555555555554</v>
      </c>
      <c r="AB233" s="20"/>
    </row>
    <row r="234" spans="1:28" ht="14" x14ac:dyDescent="0.15">
      <c r="A234" s="47" t="s">
        <v>442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IFERROR(VLOOKUP(INVENTARIO4[[#This Row],[Code]],FOTOS[],2,FALSE),"-")</f>
        <v>-</v>
      </c>
      <c r="L234" s="21"/>
      <c r="M234" s="19">
        <f t="shared" si="34"/>
        <v>25</v>
      </c>
      <c r="N234" s="20"/>
      <c r="O234" s="115">
        <v>1</v>
      </c>
      <c r="P234" s="21">
        <f>SUMIFS(VENTAS[Cantidad],VENTAS[Code],INVENTARIO4[[#This Row],[Code]])</f>
        <v>0</v>
      </c>
      <c r="Q234" s="21">
        <f>INVENTARIO4[[#This Row],[Entradas]]-INVENTARIO4[[#This Row],[Salidas]]</f>
        <v>1</v>
      </c>
      <c r="R234" s="20">
        <v>140.21</v>
      </c>
      <c r="S234" s="20">
        <v>18</v>
      </c>
      <c r="T234" s="20">
        <f t="shared" si="35"/>
        <v>7.7894444444444453</v>
      </c>
      <c r="U234" s="21">
        <v>250</v>
      </c>
      <c r="V234" s="20">
        <v>8</v>
      </c>
      <c r="W234" s="20">
        <f t="shared" si="36"/>
        <v>2</v>
      </c>
      <c r="X234" s="20">
        <f t="shared" si="37"/>
        <v>9.7894444444444453</v>
      </c>
      <c r="Y234" s="20">
        <f t="shared" si="38"/>
        <v>13.684166666666668</v>
      </c>
      <c r="Z234" s="20">
        <v>25</v>
      </c>
      <c r="AA234" s="20">
        <f t="shared" si="39"/>
        <v>15.210555555555555</v>
      </c>
      <c r="AB234" s="20"/>
    </row>
    <row r="235" spans="1:28" ht="28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IFERROR(VLOOKUP(INVENTARIO4[[#This Row],[Code]],FOTOS[],2,FALSE),"-")</f>
        <v>https://github.com/uberboutique/whataform-repo/raw/main/pictures/SB0001.jpg</v>
      </c>
      <c r="L235" s="21"/>
      <c r="M235" s="19">
        <f t="shared" si="34"/>
        <v>25</v>
      </c>
      <c r="N235" s="20"/>
      <c r="O235" s="115">
        <v>2</v>
      </c>
      <c r="P235" s="21">
        <f>SUMIFS(VENTAS[Cantidad],VENTAS[Code],INVENTARIO4[[#This Row],[Code]])</f>
        <v>2</v>
      </c>
      <c r="Q235" s="21">
        <f>INVENTARIO4[[#This Row],[Entradas]]-INVENTARIO4[[#This Row],[Salidas]]</f>
        <v>0</v>
      </c>
      <c r="R235" s="20">
        <v>254.8</v>
      </c>
      <c r="S235" s="20">
        <v>18</v>
      </c>
      <c r="T235" s="20">
        <f t="shared" si="35"/>
        <v>14.155555555555557</v>
      </c>
      <c r="U235" s="21">
        <v>300</v>
      </c>
      <c r="V235" s="20">
        <v>8</v>
      </c>
      <c r="W235" s="20">
        <f t="shared" si="36"/>
        <v>2.4</v>
      </c>
      <c r="X235" s="20">
        <f t="shared" si="37"/>
        <v>16.555555555555557</v>
      </c>
      <c r="Y235" s="20">
        <f t="shared" si="38"/>
        <v>23.633333333333333</v>
      </c>
      <c r="Z235" s="20">
        <v>25</v>
      </c>
      <c r="AA235" s="20">
        <f t="shared" si="39"/>
        <v>8.4444444444444429</v>
      </c>
      <c r="AB235" s="20"/>
    </row>
    <row r="236" spans="1:28" ht="14" x14ac:dyDescent="0.15">
      <c r="A236" s="23" t="s">
        <v>406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IFERROR(VLOOKUP(INVENTARIO4[[#This Row],[Code]],FOTOS[],2,FALSE),"-")</f>
        <v>-</v>
      </c>
      <c r="L236" s="21"/>
      <c r="M236" s="19">
        <f t="shared" si="34"/>
        <v>25</v>
      </c>
      <c r="N236" s="20"/>
      <c r="O236" s="115">
        <v>2</v>
      </c>
      <c r="P236" s="21">
        <f>SUMIFS(VENTAS[Cantidad],VENTAS[Code],INVENTARIO4[[#This Row],[Code]])</f>
        <v>0</v>
      </c>
      <c r="Q236" s="21">
        <f>INVENTARIO4[[#This Row],[Entradas]]-INVENTARIO4[[#This Row],[Salidas]]</f>
        <v>2</v>
      </c>
      <c r="R236" s="20">
        <v>254.8</v>
      </c>
      <c r="S236" s="20">
        <v>18</v>
      </c>
      <c r="T236" s="20">
        <f t="shared" si="35"/>
        <v>14.155555555555557</v>
      </c>
      <c r="U236" s="21">
        <v>300</v>
      </c>
      <c r="V236" s="20">
        <v>8</v>
      </c>
      <c r="W236" s="20">
        <f t="shared" si="36"/>
        <v>2.4</v>
      </c>
      <c r="X236" s="20">
        <f t="shared" si="37"/>
        <v>16.555555555555557</v>
      </c>
      <c r="Y236" s="20">
        <f t="shared" si="38"/>
        <v>23.633333333333333</v>
      </c>
      <c r="Z236" s="20">
        <v>25</v>
      </c>
      <c r="AA236" s="20">
        <f t="shared" si="39"/>
        <v>8.4444444444444429</v>
      </c>
      <c r="AB236" s="20"/>
    </row>
    <row r="237" spans="1:28" ht="14" x14ac:dyDescent="0.15">
      <c r="A237" s="23" t="s">
        <v>419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IFERROR(VLOOKUP(INVENTARIO4[[#This Row],[Code]],FOTOS[],2,FALSE),"-")</f>
        <v>-</v>
      </c>
      <c r="L237" s="21"/>
      <c r="M237" s="19">
        <f t="shared" si="34"/>
        <v>18</v>
      </c>
      <c r="N237" s="20"/>
      <c r="O237" s="118">
        <v>1</v>
      </c>
      <c r="P237" s="21">
        <f>SUMIFS(VENTAS[Cantidad],VENTAS[Code],INVENTARIO4[[#This Row],[Code]])</f>
        <v>0</v>
      </c>
      <c r="Q237" s="21">
        <f>INVENTARIO4[[#This Row],[Entradas]]-INVENTARIO4[[#This Row],[Salidas]]</f>
        <v>1</v>
      </c>
      <c r="R237" s="20">
        <v>206.05</v>
      </c>
      <c r="S237" s="20">
        <v>18</v>
      </c>
      <c r="T237" s="20">
        <f t="shared" si="35"/>
        <v>11.447222222222223</v>
      </c>
      <c r="U237" s="21"/>
      <c r="V237" s="20">
        <v>8</v>
      </c>
      <c r="W237" s="20">
        <f t="shared" si="36"/>
        <v>0</v>
      </c>
      <c r="X237" s="20">
        <f t="shared" si="37"/>
        <v>11.447222222222223</v>
      </c>
      <c r="Y237" s="20">
        <f t="shared" si="38"/>
        <v>17.170833333333334</v>
      </c>
      <c r="Z237" s="20">
        <f t="shared" ref="Z237" si="40">ROUNDUP(Y237,0)</f>
        <v>18</v>
      </c>
      <c r="AA237" s="20">
        <f t="shared" si="39"/>
        <v>6.5527777777777771</v>
      </c>
      <c r="AB237" s="20"/>
    </row>
    <row r="238" spans="1:28" ht="42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IFERROR(VLOOKUP(INVENTARIO4[[#This Row],[Code]],FOTOS[],2,FALSE),"-")</f>
        <v>https://github.com/uberboutique/whataform-repo/raw/main/pictures/SB0003.jpg</v>
      </c>
      <c r="L238" s="21"/>
      <c r="M238" s="19">
        <f t="shared" si="34"/>
        <v>25</v>
      </c>
      <c r="N238" s="20"/>
      <c r="O238" s="115">
        <v>2</v>
      </c>
      <c r="P238" s="21">
        <f>SUMIFS(VENTAS[Cantidad],VENTAS[Code],INVENTARIO4[[#This Row],[Code]])</f>
        <v>2</v>
      </c>
      <c r="Q238" s="21">
        <f>INVENTARIO4[[#This Row],[Entradas]]-INVENTARIO4[[#This Row],[Salidas]]</f>
        <v>0</v>
      </c>
      <c r="R238" s="20">
        <v>260</v>
      </c>
      <c r="S238" s="20">
        <v>18</v>
      </c>
      <c r="T238" s="20">
        <f t="shared" si="35"/>
        <v>14.444444444444445</v>
      </c>
      <c r="U238" s="21">
        <v>200</v>
      </c>
      <c r="V238" s="20">
        <v>8</v>
      </c>
      <c r="W238" s="20">
        <f t="shared" si="36"/>
        <v>1.6</v>
      </c>
      <c r="X238" s="20">
        <f t="shared" si="37"/>
        <v>16.044444444444444</v>
      </c>
      <c r="Y238" s="20">
        <f t="shared" si="38"/>
        <v>23.266666666666669</v>
      </c>
      <c r="Z238" s="20">
        <v>25</v>
      </c>
      <c r="AA238" s="20">
        <f t="shared" si="39"/>
        <v>8.9555555555555557</v>
      </c>
      <c r="AB238" s="20"/>
    </row>
    <row r="239" spans="1:28" ht="28" x14ac:dyDescent="0.15">
      <c r="A239" s="23" t="s">
        <v>408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IFERROR(VLOOKUP(INVENTARIO4[[#This Row],[Code]],FOTOS[],2,FALSE),"-")</f>
        <v>-</v>
      </c>
      <c r="L239" s="21"/>
      <c r="M239" s="19">
        <f t="shared" si="34"/>
        <v>25</v>
      </c>
      <c r="N239" s="20"/>
      <c r="O239" s="118">
        <v>2</v>
      </c>
      <c r="P239" s="21">
        <f>SUMIFS(VENTAS[Cantidad],VENTAS[Code],INVENTARIO4[[#This Row],[Code]])</f>
        <v>0</v>
      </c>
      <c r="Q239" s="21">
        <f>INVENTARIO4[[#This Row],[Entradas]]-INVENTARIO4[[#This Row],[Salidas]]</f>
        <v>2</v>
      </c>
      <c r="R239" s="20">
        <v>260</v>
      </c>
      <c r="S239" s="20">
        <v>18</v>
      </c>
      <c r="T239" s="20">
        <f t="shared" si="35"/>
        <v>14.444444444444445</v>
      </c>
      <c r="U239" s="21">
        <v>200</v>
      </c>
      <c r="V239" s="20">
        <v>8</v>
      </c>
      <c r="W239" s="20">
        <f t="shared" si="36"/>
        <v>1.6</v>
      </c>
      <c r="X239" s="20">
        <f t="shared" si="37"/>
        <v>16.044444444444444</v>
      </c>
      <c r="Y239" s="20">
        <f t="shared" si="38"/>
        <v>23.266666666666669</v>
      </c>
      <c r="Z239" s="20">
        <v>25</v>
      </c>
      <c r="AA239" s="20">
        <f t="shared" si="39"/>
        <v>8.9555555555555557</v>
      </c>
      <c r="AB239" s="20"/>
    </row>
    <row r="240" spans="1:28" ht="14" x14ac:dyDescent="0.15">
      <c r="A240" s="47"/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IFERROR(VLOOKUP(INVENTARIO4[[#This Row],[Code]],FOTOS[],2,FALSE),"-")</f>
        <v>-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SUMIFS(VENTAS[Cantidad],VENTAS[Code],INVENTARIO4[[#This Row],[Code]])</f>
        <v>0</v>
      </c>
      <c r="Q240" s="21">
        <f>INVENTARIO4[[#This Row],[Entradas]]-INVENTARIO4[[#This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14" x14ac:dyDescent="0.15">
      <c r="A241" s="48" t="s">
        <v>341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IFERROR(VLOOKUP(INVENTARIO4[[#This Row],[Code]],FOTOS[],2,FALSE),"-")</f>
        <v>-</v>
      </c>
      <c r="L241" s="21"/>
      <c r="M241" s="19">
        <f t="shared" ref="M241:M260" si="41">Z241</f>
        <v>20</v>
      </c>
      <c r="N241" s="20"/>
      <c r="O241" s="118">
        <v>1</v>
      </c>
      <c r="P241" s="21">
        <f>SUMIFS(VENTAS[Cantidad],VENTAS[Code],INVENTARIO4[[#This Row],[Code]])</f>
        <v>0</v>
      </c>
      <c r="Q241" s="21">
        <f>INVENTARIO4[[#This Row],[Entradas]]-INVENTARIO4[[#This Row],[Salidas]]</f>
        <v>1</v>
      </c>
      <c r="R241" s="20">
        <v>184.27</v>
      </c>
      <c r="S241" s="20">
        <v>18</v>
      </c>
      <c r="T241" s="20">
        <f t="shared" ref="T241:T260" si="42">R241/S241</f>
        <v>10.237222222222222</v>
      </c>
      <c r="U241" s="21">
        <v>300</v>
      </c>
      <c r="V241" s="20">
        <v>8</v>
      </c>
      <c r="W241" s="20">
        <f t="shared" ref="W241:W260" si="43">U241*V241/1000</f>
        <v>2.4</v>
      </c>
      <c r="X241" s="20">
        <f t="shared" ref="X241:X260" si="44">T241+W241</f>
        <v>12.637222222222222</v>
      </c>
      <c r="Y241" s="20">
        <f t="shared" ref="Y241:Y260" si="45">T241*1.5+W241</f>
        <v>17.755833333333332</v>
      </c>
      <c r="Z241" s="20">
        <v>20</v>
      </c>
      <c r="AA241" s="20">
        <f t="shared" ref="AA241:AA260" si="46">Z241-T241-W241</f>
        <v>7.3627777777777776</v>
      </c>
      <c r="AB241" s="20"/>
    </row>
    <row r="242" spans="1:28" ht="14" x14ac:dyDescent="0.15">
      <c r="A242" s="47"/>
      <c r="B242" s="95"/>
      <c r="C242" s="22" t="s">
        <v>12</v>
      </c>
      <c r="D242" s="109"/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IFERROR(VLOOKUP(INVENTARIO4[[#This Row],[Code]],FOTOS[],2,FALSE),"-")</f>
        <v>-</v>
      </c>
      <c r="L242" s="21"/>
      <c r="M242" s="19">
        <f t="shared" si="41"/>
        <v>1.5</v>
      </c>
      <c r="N242" s="20"/>
      <c r="O242" s="115">
        <v>0</v>
      </c>
      <c r="P242" s="21">
        <f>SUMIFS(VENTAS[Cantidad],VENTAS[Code],INVENTARIO4[[#This Row],[Code]])</f>
        <v>0</v>
      </c>
      <c r="Q242" s="21">
        <f>INVENTARIO4[[#This Row],[Entradas]]-INVENTARIO4[[#This Row],[Salidas]]</f>
        <v>0</v>
      </c>
      <c r="R242" s="20">
        <v>8</v>
      </c>
      <c r="S242" s="20">
        <v>18</v>
      </c>
      <c r="T242" s="20">
        <f t="shared" si="42"/>
        <v>0.44444444444444442</v>
      </c>
      <c r="U242" s="21">
        <v>50</v>
      </c>
      <c r="V242" s="20">
        <v>8</v>
      </c>
      <c r="W242" s="20">
        <f t="shared" si="43"/>
        <v>0.4</v>
      </c>
      <c r="X242" s="20">
        <f t="shared" si="44"/>
        <v>0.84444444444444444</v>
      </c>
      <c r="Y242" s="20">
        <f t="shared" si="45"/>
        <v>1.0666666666666667</v>
      </c>
      <c r="Z242" s="20">
        <v>1.5</v>
      </c>
      <c r="AA242" s="20">
        <f t="shared" si="46"/>
        <v>0.65555555555555556</v>
      </c>
      <c r="AB242" s="20"/>
    </row>
    <row r="243" spans="1:28" ht="14" x14ac:dyDescent="0.15">
      <c r="A243" s="48" t="s">
        <v>342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IFERROR(VLOOKUP(INVENTARIO4[[#This Row],[Code]],FOTOS[],2,FALSE),"-")</f>
        <v>-</v>
      </c>
      <c r="L243" s="21"/>
      <c r="M243" s="19">
        <f t="shared" si="41"/>
        <v>25</v>
      </c>
      <c r="N243" s="20"/>
      <c r="O243" s="118">
        <v>1</v>
      </c>
      <c r="P243" s="21">
        <f>SUMIFS(VENTAS[Cantidad],VENTAS[Code],INVENTARIO4[[#This Row],[Code]])</f>
        <v>0</v>
      </c>
      <c r="Q243" s="21">
        <f>INVENTARIO4[[#This Row],[Entradas]]-INVENTARIO4[[#This Row],[Salidas]]</f>
        <v>1</v>
      </c>
      <c r="R243" s="20">
        <v>261.47000000000003</v>
      </c>
      <c r="S243" s="20">
        <v>18</v>
      </c>
      <c r="T243" s="20">
        <f t="shared" si="42"/>
        <v>14.526111111111113</v>
      </c>
      <c r="U243" s="21">
        <v>300</v>
      </c>
      <c r="V243" s="20">
        <v>8</v>
      </c>
      <c r="W243" s="20">
        <f t="shared" si="43"/>
        <v>2.4</v>
      </c>
      <c r="X243" s="20">
        <f t="shared" si="44"/>
        <v>16.926111111111112</v>
      </c>
      <c r="Y243" s="20">
        <f t="shared" si="45"/>
        <v>24.189166666666669</v>
      </c>
      <c r="Z243" s="20">
        <f t="shared" ref="Z243:Z247" si="47">ROUNDUP(Y243,0)</f>
        <v>25</v>
      </c>
      <c r="AA243" s="20">
        <f t="shared" si="46"/>
        <v>8.0738888888888862</v>
      </c>
      <c r="AB243" s="20"/>
    </row>
    <row r="244" spans="1:28" ht="14" x14ac:dyDescent="0.15">
      <c r="A244" s="47" t="s">
        <v>352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IFERROR(VLOOKUP(INVENTARIO4[[#This Row],[Code]],FOTOS[],2,FALSE),"-")</f>
        <v>-</v>
      </c>
      <c r="L244" s="21"/>
      <c r="M244" s="19">
        <f t="shared" si="41"/>
        <v>1</v>
      </c>
      <c r="N244" s="20"/>
      <c r="O244" s="115">
        <v>1</v>
      </c>
      <c r="P244" s="21">
        <f>SUMIFS(VENTAS[Cantidad],VENTAS[Code],INVENTARIO4[[#This Row],[Code]])</f>
        <v>0</v>
      </c>
      <c r="Q244" s="21">
        <f>INVENTARIO4[[#This Row],[Entradas]]-INVENTARIO4[[#This Row],[Salidas]]</f>
        <v>1</v>
      </c>
      <c r="R244" s="20">
        <v>2.5000000000000001E-2</v>
      </c>
      <c r="S244" s="20">
        <v>18</v>
      </c>
      <c r="T244" s="20">
        <f t="shared" si="42"/>
        <v>1.3888888888888889E-3</v>
      </c>
      <c r="U244" s="21">
        <v>30</v>
      </c>
      <c r="V244" s="20">
        <v>8</v>
      </c>
      <c r="W244" s="20">
        <f t="shared" si="43"/>
        <v>0.24</v>
      </c>
      <c r="X244" s="20">
        <f t="shared" si="44"/>
        <v>0.24138888888888888</v>
      </c>
      <c r="Y244" s="20">
        <f t="shared" si="45"/>
        <v>0.24208333333333332</v>
      </c>
      <c r="Z244" s="20">
        <v>1</v>
      </c>
      <c r="AA244" s="20">
        <f t="shared" si="46"/>
        <v>0.75861111111111112</v>
      </c>
      <c r="AB244" s="20"/>
    </row>
    <row r="245" spans="1:28" ht="14" x14ac:dyDescent="0.15">
      <c r="A245" s="48" t="s">
        <v>353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IFERROR(VLOOKUP(INVENTARIO4[[#This Row],[Code]],FOTOS[],2,FALSE),"-")</f>
        <v>-</v>
      </c>
      <c r="L245" s="21"/>
      <c r="M245" s="19">
        <f t="shared" si="41"/>
        <v>30</v>
      </c>
      <c r="N245" s="20"/>
      <c r="O245" s="118">
        <v>1</v>
      </c>
      <c r="P245" s="21">
        <f>SUMIFS(VENTAS[Cantidad],VENTAS[Code],INVENTARIO4[[#This Row],[Code]])</f>
        <v>0</v>
      </c>
      <c r="Q245" s="21">
        <f>INVENTARIO4[[#This Row],[Entradas]]-INVENTARIO4[[#This Row],[Salidas]]</f>
        <v>1</v>
      </c>
      <c r="R245" s="20">
        <v>228.92</v>
      </c>
      <c r="S245" s="20">
        <v>18</v>
      </c>
      <c r="T245" s="20">
        <f t="shared" si="42"/>
        <v>12.717777777777776</v>
      </c>
      <c r="U245" s="21">
        <v>500</v>
      </c>
      <c r="V245" s="20">
        <v>8</v>
      </c>
      <c r="W245" s="20">
        <f t="shared" si="43"/>
        <v>4</v>
      </c>
      <c r="X245" s="20">
        <f t="shared" si="44"/>
        <v>16.717777777777776</v>
      </c>
      <c r="Y245" s="20">
        <f t="shared" si="45"/>
        <v>23.076666666666664</v>
      </c>
      <c r="Z245" s="20">
        <v>30</v>
      </c>
      <c r="AA245" s="20">
        <f t="shared" si="46"/>
        <v>13.282222222222224</v>
      </c>
      <c r="AB245" s="20"/>
    </row>
    <row r="246" spans="1:28" ht="14" x14ac:dyDescent="0.15">
      <c r="A246" s="47" t="s">
        <v>354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IFERROR(VLOOKUP(INVENTARIO4[[#This Row],[Code]],FOTOS[],2,FALSE),"-")</f>
        <v>-</v>
      </c>
      <c r="L246" s="21"/>
      <c r="M246" s="19">
        <f t="shared" si="41"/>
        <v>1</v>
      </c>
      <c r="N246" s="20"/>
      <c r="O246" s="115">
        <v>1</v>
      </c>
      <c r="P246" s="21">
        <f>SUMIFS(VENTAS[Cantidad],VENTAS[Code],INVENTARIO4[[#This Row],[Code]])</f>
        <v>0</v>
      </c>
      <c r="Q246" s="21">
        <f>INVENTARIO4[[#This Row],[Entradas]]-INVENTARIO4[[#This Row],[Salidas]]</f>
        <v>1</v>
      </c>
      <c r="R246" s="20">
        <v>0.65</v>
      </c>
      <c r="S246" s="20">
        <v>18</v>
      </c>
      <c r="T246" s="20">
        <f t="shared" si="42"/>
        <v>3.6111111111111115E-2</v>
      </c>
      <c r="U246" s="21">
        <v>50</v>
      </c>
      <c r="V246" s="20">
        <v>8</v>
      </c>
      <c r="W246" s="20">
        <f t="shared" si="43"/>
        <v>0.4</v>
      </c>
      <c r="X246" s="20">
        <f t="shared" si="44"/>
        <v>0.43611111111111112</v>
      </c>
      <c r="Y246" s="20">
        <f t="shared" si="45"/>
        <v>0.45416666666666672</v>
      </c>
      <c r="Z246" s="20">
        <f t="shared" si="47"/>
        <v>1</v>
      </c>
      <c r="AA246" s="20">
        <f t="shared" si="46"/>
        <v>0.56388888888888888</v>
      </c>
      <c r="AB246" s="20"/>
    </row>
    <row r="247" spans="1:28" ht="14" x14ac:dyDescent="0.15">
      <c r="A247" s="47" t="s">
        <v>355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IFERROR(VLOOKUP(INVENTARIO4[[#This Row],[Code]],FOTOS[],2,FALSE),"-")</f>
        <v>-</v>
      </c>
      <c r="L247" s="21"/>
      <c r="M247" s="19">
        <f t="shared" si="41"/>
        <v>4</v>
      </c>
      <c r="N247" s="20"/>
      <c r="O247" s="115">
        <v>0</v>
      </c>
      <c r="P247" s="21">
        <f>SUMIFS(VENTAS[Cantidad],VENTAS[Code],INVENTARIO4[[#This Row],[Code]])</f>
        <v>0</v>
      </c>
      <c r="Q247" s="21">
        <f>INVENTARIO4[[#This Row],[Entradas]]-INVENTARIO4[[#This Row],[Salidas]]</f>
        <v>0</v>
      </c>
      <c r="R247" s="20">
        <v>36.86</v>
      </c>
      <c r="S247" s="20">
        <v>18</v>
      </c>
      <c r="T247" s="20">
        <f t="shared" si="42"/>
        <v>2.0477777777777777</v>
      </c>
      <c r="U247" s="21"/>
      <c r="V247" s="20">
        <v>8</v>
      </c>
      <c r="W247" s="20">
        <f t="shared" si="43"/>
        <v>0</v>
      </c>
      <c r="X247" s="20">
        <f t="shared" si="44"/>
        <v>2.0477777777777777</v>
      </c>
      <c r="Y247" s="20">
        <f t="shared" si="45"/>
        <v>3.0716666666666663</v>
      </c>
      <c r="Z247" s="20">
        <f t="shared" si="47"/>
        <v>4</v>
      </c>
      <c r="AA247" s="20">
        <f t="shared" si="46"/>
        <v>1.9522222222222223</v>
      </c>
      <c r="AB247" s="20"/>
    </row>
    <row r="248" spans="1:28" ht="28" x14ac:dyDescent="0.15">
      <c r="A248" s="50" t="s">
        <v>455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IFERROR(VLOOKUP(INVENTARIO4[[#This Row],[Code]],FOTOS[],2,FALSE),"-")</f>
        <v>-</v>
      </c>
      <c r="L248" s="21"/>
      <c r="M248" s="19">
        <f t="shared" si="41"/>
        <v>20</v>
      </c>
      <c r="N248" s="20"/>
      <c r="O248" s="115">
        <v>1</v>
      </c>
      <c r="P248" s="21">
        <f>SUMIFS(VENTAS[Cantidad],VENTAS[Code],INVENTARIO4[[#This Row],[Code]])</f>
        <v>0</v>
      </c>
      <c r="Q248" s="21">
        <f>INVENTARIO4[[#This Row],[Entradas]]-INVENTARIO4[[#This Row],[Salidas]]</f>
        <v>1</v>
      </c>
      <c r="R248" s="20">
        <v>228.8</v>
      </c>
      <c r="S248" s="20">
        <v>18</v>
      </c>
      <c r="T248" s="20">
        <f t="shared" si="42"/>
        <v>12.711111111111112</v>
      </c>
      <c r="U248" s="21">
        <v>250</v>
      </c>
      <c r="V248" s="20">
        <v>8</v>
      </c>
      <c r="W248" s="20">
        <f t="shared" si="43"/>
        <v>2</v>
      </c>
      <c r="X248" s="20">
        <f t="shared" si="44"/>
        <v>14.711111111111112</v>
      </c>
      <c r="Y248" s="20">
        <f t="shared" si="45"/>
        <v>21.06666666666667</v>
      </c>
      <c r="Z248" s="20">
        <v>20</v>
      </c>
      <c r="AA248" s="20">
        <f t="shared" si="46"/>
        <v>5.2888888888888879</v>
      </c>
      <c r="AB248" s="20"/>
    </row>
    <row r="249" spans="1:28" ht="14" x14ac:dyDescent="0.15">
      <c r="A249" s="23" t="s">
        <v>409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IFERROR(VLOOKUP(INVENTARIO4[[#This Row],[Code]],FOTOS[],2,FALSE),"-")</f>
        <v>-</v>
      </c>
      <c r="L249" s="21"/>
      <c r="M249" s="19">
        <f t="shared" si="41"/>
        <v>10</v>
      </c>
      <c r="N249" s="20"/>
      <c r="O249" s="118">
        <v>2</v>
      </c>
      <c r="P249" s="21">
        <f>SUMIFS(VENTAS[Cantidad],VENTAS[Code],INVENTARIO4[[#This Row],[Code]])</f>
        <v>0</v>
      </c>
      <c r="Q249" s="21">
        <f>INVENTARIO4[[#This Row],[Entradas]]-INVENTARIO4[[#This Row],[Salidas]]</f>
        <v>2</v>
      </c>
      <c r="R249" s="20">
        <v>97.75</v>
      </c>
      <c r="S249" s="20">
        <v>18</v>
      </c>
      <c r="T249" s="20">
        <f t="shared" si="42"/>
        <v>5.4305555555555554</v>
      </c>
      <c r="U249" s="21">
        <v>50</v>
      </c>
      <c r="V249" s="20">
        <v>8</v>
      </c>
      <c r="W249" s="20">
        <f t="shared" si="43"/>
        <v>0.4</v>
      </c>
      <c r="X249" s="20">
        <f t="shared" si="44"/>
        <v>5.8305555555555557</v>
      </c>
      <c r="Y249" s="20">
        <f t="shared" si="45"/>
        <v>8.5458333333333325</v>
      </c>
      <c r="Z249" s="20">
        <v>10</v>
      </c>
      <c r="AA249" s="20">
        <f t="shared" si="46"/>
        <v>4.1694444444444443</v>
      </c>
      <c r="AB249" s="20"/>
    </row>
    <row r="250" spans="1:28" ht="42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IFERROR(VLOOKUP(INVENTARIO4[[#This Row],[Code]],FOTOS[],2,FALSE),"-")</f>
        <v>https://github.com/uberboutique/whataform-repo/raw/main/pictures/CA0003.jpg</v>
      </c>
      <c r="L250" s="21"/>
      <c r="M250" s="19">
        <f t="shared" si="41"/>
        <v>40</v>
      </c>
      <c r="N250" s="20"/>
      <c r="O250" s="115">
        <v>1</v>
      </c>
      <c r="P250" s="21">
        <f>SUMIFS(VENTAS[Cantidad],VENTAS[Code],INVENTARIO4[[#This Row],[Code]])</f>
        <v>1</v>
      </c>
      <c r="Q250" s="21">
        <f>INVENTARIO4[[#This Row],[Entradas]]-INVENTARIO4[[#This Row],[Salidas]]</f>
        <v>0</v>
      </c>
      <c r="R250" s="20">
        <v>452.2</v>
      </c>
      <c r="S250" s="20">
        <v>18</v>
      </c>
      <c r="T250" s="20">
        <f t="shared" si="42"/>
        <v>25.12222222222222</v>
      </c>
      <c r="U250" s="21">
        <v>350</v>
      </c>
      <c r="V250" s="20">
        <v>8</v>
      </c>
      <c r="W250" s="20">
        <f t="shared" si="43"/>
        <v>2.8</v>
      </c>
      <c r="X250" s="20">
        <f t="shared" si="44"/>
        <v>27.922222222222221</v>
      </c>
      <c r="Y250" s="20">
        <f t="shared" si="45"/>
        <v>40.483333333333327</v>
      </c>
      <c r="Z250" s="20">
        <v>40</v>
      </c>
      <c r="AA250" s="20">
        <f t="shared" si="46"/>
        <v>12.077777777777779</v>
      </c>
      <c r="AB250" s="20"/>
    </row>
    <row r="251" spans="1:28" ht="28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IFERROR(VLOOKUP(INVENTARIO4[[#This Row],[Code]],FOTOS[],2,FALSE),"-")</f>
        <v>https://github.com/uberboutique/whataform-repo/raw/main/pictures/P0017.jpg</v>
      </c>
      <c r="L251" s="21"/>
      <c r="M251" s="19">
        <f t="shared" si="41"/>
        <v>19</v>
      </c>
      <c r="N251" s="20"/>
      <c r="O251" s="115">
        <v>1</v>
      </c>
      <c r="P251" s="21">
        <f>SUMIFS(VENTAS[Cantidad],VENTAS[Code],INVENTARIO4[[#This Row],[Code]])</f>
        <v>1</v>
      </c>
      <c r="Q251" s="21">
        <f>INVENTARIO4[[#This Row],[Entradas]]-INVENTARIO4[[#This Row],[Salidas]]</f>
        <v>0</v>
      </c>
      <c r="R251" s="20">
        <v>211</v>
      </c>
      <c r="S251" s="20">
        <v>18</v>
      </c>
      <c r="T251" s="20">
        <f t="shared" si="42"/>
        <v>11.722222222222221</v>
      </c>
      <c r="U251" s="21">
        <v>100</v>
      </c>
      <c r="V251" s="20">
        <v>8</v>
      </c>
      <c r="W251" s="20">
        <f t="shared" si="43"/>
        <v>0.8</v>
      </c>
      <c r="X251" s="20">
        <f t="shared" si="44"/>
        <v>12.522222222222222</v>
      </c>
      <c r="Y251" s="20">
        <f t="shared" si="45"/>
        <v>18.383333333333333</v>
      </c>
      <c r="Z251" s="20">
        <f t="shared" ref="Z251" si="48">ROUNDUP(Y251,0)</f>
        <v>19</v>
      </c>
      <c r="AA251" s="20">
        <f t="shared" si="46"/>
        <v>6.4777777777777787</v>
      </c>
      <c r="AB251" s="20"/>
    </row>
    <row r="252" spans="1:28" ht="14" x14ac:dyDescent="0.15">
      <c r="A252" s="23" t="s">
        <v>414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IFERROR(VLOOKUP(INVENTARIO4[[#This Row],[Code]],FOTOS[],2,FALSE),"-")</f>
        <v>-</v>
      </c>
      <c r="L252" s="21"/>
      <c r="M252" s="19">
        <f t="shared" si="41"/>
        <v>14</v>
      </c>
      <c r="N252" s="20"/>
      <c r="O252" s="115">
        <v>1</v>
      </c>
      <c r="P252" s="21">
        <f>SUMIFS(VENTAS[Cantidad],VENTAS[Code],INVENTARIO4[[#This Row],[Code]])</f>
        <v>0</v>
      </c>
      <c r="Q252" s="21">
        <f>INVENTARIO4[[#This Row],[Entradas]]-INVENTARIO4[[#This Row],[Salidas]]</f>
        <v>1</v>
      </c>
      <c r="R252" s="20">
        <v>170</v>
      </c>
      <c r="S252" s="20">
        <v>18</v>
      </c>
      <c r="T252" s="20">
        <f t="shared" si="42"/>
        <v>9.4444444444444446</v>
      </c>
      <c r="U252" s="21">
        <v>120</v>
      </c>
      <c r="V252" s="20">
        <v>8</v>
      </c>
      <c r="W252" s="20">
        <f t="shared" si="43"/>
        <v>0.96</v>
      </c>
      <c r="X252" s="20">
        <f t="shared" si="44"/>
        <v>10.404444444444444</v>
      </c>
      <c r="Y252" s="20">
        <f t="shared" si="45"/>
        <v>15.126666666666669</v>
      </c>
      <c r="Z252" s="20">
        <v>14</v>
      </c>
      <c r="AA252" s="20">
        <f t="shared" si="46"/>
        <v>3.5955555555555554</v>
      </c>
      <c r="AB252" s="20"/>
    </row>
    <row r="253" spans="1:28" ht="14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IFERROR(VLOOKUP(INVENTARIO4[[#This Row],[Code]],FOTOS[],2,FALSE),"-")</f>
        <v>https://github.com/uberboutique/whataform-repo/raw/main/pictures/L0001.jpg</v>
      </c>
      <c r="L253" s="21"/>
      <c r="M253" s="19">
        <f t="shared" si="41"/>
        <v>8</v>
      </c>
      <c r="N253" s="20"/>
      <c r="O253" s="115">
        <v>1</v>
      </c>
      <c r="P253" s="21">
        <f>SUMIFS(VENTAS[Cantidad],VENTAS[Code],INVENTARIO4[[#This Row],[Code]])</f>
        <v>1</v>
      </c>
      <c r="Q253" s="21">
        <f>INVENTARIO4[[#This Row],[Entradas]]-INVENTARIO4[[#This Row],[Salidas]]</f>
        <v>0</v>
      </c>
      <c r="R253" s="20">
        <v>62.36</v>
      </c>
      <c r="S253" s="20">
        <v>18</v>
      </c>
      <c r="T253" s="20">
        <f t="shared" si="42"/>
        <v>3.4644444444444442</v>
      </c>
      <c r="U253" s="21">
        <v>50</v>
      </c>
      <c r="V253" s="20">
        <v>8</v>
      </c>
      <c r="W253" s="20">
        <f t="shared" si="43"/>
        <v>0.4</v>
      </c>
      <c r="X253" s="20">
        <f t="shared" si="44"/>
        <v>3.8644444444444441</v>
      </c>
      <c r="Y253" s="20">
        <f t="shared" si="45"/>
        <v>5.5966666666666667</v>
      </c>
      <c r="Z253" s="20">
        <v>8</v>
      </c>
      <c r="AA253" s="20">
        <f t="shared" si="46"/>
        <v>4.1355555555555554</v>
      </c>
      <c r="AB253" s="20"/>
    </row>
    <row r="254" spans="1:28" ht="14" x14ac:dyDescent="0.15">
      <c r="A254" s="23" t="s">
        <v>386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IFERROR(VLOOKUP(INVENTARIO4[[#This Row],[Code]],FOTOS[],2,FALSE),"-")</f>
        <v>-</v>
      </c>
      <c r="L254" s="21"/>
      <c r="M254" s="19">
        <f t="shared" si="41"/>
        <v>15</v>
      </c>
      <c r="N254" s="20"/>
      <c r="O254" s="115">
        <v>1</v>
      </c>
      <c r="P254" s="21">
        <f>SUMIFS(VENTAS[Cantidad],VENTAS[Code],INVENTARIO4[[#This Row],[Code]])</f>
        <v>0</v>
      </c>
      <c r="Q254" s="21">
        <f>INVENTARIO4[[#This Row],[Entradas]]-INVENTARIO4[[#This Row],[Salidas]]</f>
        <v>1</v>
      </c>
      <c r="R254" s="20">
        <v>132.77000000000001</v>
      </c>
      <c r="S254" s="20">
        <v>18</v>
      </c>
      <c r="T254" s="20">
        <f t="shared" si="42"/>
        <v>7.3761111111111113</v>
      </c>
      <c r="U254" s="21">
        <v>100</v>
      </c>
      <c r="V254" s="20">
        <v>8</v>
      </c>
      <c r="W254" s="20">
        <f t="shared" si="43"/>
        <v>0.8</v>
      </c>
      <c r="X254" s="20">
        <f t="shared" si="44"/>
        <v>8.176111111111112</v>
      </c>
      <c r="Y254" s="20">
        <f t="shared" si="45"/>
        <v>11.864166666666668</v>
      </c>
      <c r="Z254" s="20">
        <v>15</v>
      </c>
      <c r="AA254" s="20">
        <f t="shared" si="46"/>
        <v>6.8238888888888889</v>
      </c>
      <c r="AB254" s="20"/>
    </row>
    <row r="255" spans="1:28" ht="14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IFERROR(VLOOKUP(INVENTARIO4[[#This Row],[Code]],FOTOS[],2,FALSE),"-")</f>
        <v>https://github.com/uberboutique/whataform-repo/raw/main/pictures/CA0004.jpg</v>
      </c>
      <c r="L255" s="21"/>
      <c r="M255" s="19">
        <f t="shared" si="41"/>
        <v>40</v>
      </c>
      <c r="N255" s="20"/>
      <c r="O255" s="115">
        <v>1</v>
      </c>
      <c r="P255" s="21">
        <f>SUMIFS(VENTAS[Cantidad],VENTAS[Code],INVENTARIO4[[#This Row],[Code]])</f>
        <v>1</v>
      </c>
      <c r="Q255" s="21">
        <f>INVENTARIO4[[#This Row],[Entradas]]-INVENTARIO4[[#This Row],[Salidas]]</f>
        <v>0</v>
      </c>
      <c r="R255" s="20">
        <v>442.55</v>
      </c>
      <c r="S255" s="20">
        <v>18</v>
      </c>
      <c r="T255" s="20">
        <f t="shared" si="42"/>
        <v>24.586111111111112</v>
      </c>
      <c r="U255" s="21">
        <v>400</v>
      </c>
      <c r="V255" s="20">
        <v>8</v>
      </c>
      <c r="W255" s="20">
        <f t="shared" si="43"/>
        <v>3.2</v>
      </c>
      <c r="X255" s="20">
        <f t="shared" si="44"/>
        <v>27.786111111111111</v>
      </c>
      <c r="Y255" s="20">
        <f t="shared" si="45"/>
        <v>40.079166666666673</v>
      </c>
      <c r="Z255" s="20">
        <v>40</v>
      </c>
      <c r="AA255" s="20">
        <f t="shared" si="46"/>
        <v>12.213888888888889</v>
      </c>
      <c r="AB255" s="20"/>
    </row>
    <row r="256" spans="1:28" ht="14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IFERROR(VLOOKUP(INVENTARIO4[[#This Row],[Code]],FOTOS[],2,FALSE),"-")</f>
        <v>https://github.com/uberboutique/whataform-repo/raw/main/pictures/P0019.jpg</v>
      </c>
      <c r="L256" s="21"/>
      <c r="M256" s="19">
        <f t="shared" si="41"/>
        <v>17</v>
      </c>
      <c r="N256" s="20"/>
      <c r="O256" s="115">
        <v>1</v>
      </c>
      <c r="P256" s="21">
        <f>SUMIFS(VENTAS[Cantidad],VENTAS[Code],INVENTARIO4[[#This Row],[Code]])</f>
        <v>1</v>
      </c>
      <c r="Q256" s="21">
        <f>INVENTARIO4[[#This Row],[Entradas]]-INVENTARIO4[[#This Row],[Salidas]]</f>
        <v>0</v>
      </c>
      <c r="R256" s="20">
        <v>163.61000000000001</v>
      </c>
      <c r="S256" s="20">
        <v>18</v>
      </c>
      <c r="T256" s="20">
        <f t="shared" si="42"/>
        <v>9.089444444444446</v>
      </c>
      <c r="U256" s="21">
        <v>100</v>
      </c>
      <c r="V256" s="20">
        <v>8</v>
      </c>
      <c r="W256" s="20">
        <f t="shared" si="43"/>
        <v>0.8</v>
      </c>
      <c r="X256" s="20">
        <f t="shared" si="44"/>
        <v>9.8894444444444467</v>
      </c>
      <c r="Y256" s="20">
        <f t="shared" si="45"/>
        <v>14.43416666666667</v>
      </c>
      <c r="Z256" s="20">
        <v>17</v>
      </c>
      <c r="AA256" s="20">
        <f t="shared" si="46"/>
        <v>7.1105555555555542</v>
      </c>
      <c r="AB256" s="20"/>
    </row>
    <row r="257" spans="1:28" ht="28" x14ac:dyDescent="0.15">
      <c r="A257" s="23" t="s">
        <v>345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IFERROR(VLOOKUP(INVENTARIO4[[#This Row],[Code]],FOTOS[],2,FALSE),"-")</f>
        <v>-</v>
      </c>
      <c r="L257" s="21"/>
      <c r="M257" s="19">
        <f t="shared" si="41"/>
        <v>38</v>
      </c>
      <c r="N257" s="20"/>
      <c r="O257" s="118">
        <v>1</v>
      </c>
      <c r="P257" s="21">
        <f>SUMIFS(VENTAS[Cantidad],VENTAS[Code],INVENTARIO4[[#This Row],[Code]])</f>
        <v>0</v>
      </c>
      <c r="Q257" s="21">
        <f>INVENTARIO4[[#This Row],[Entradas]]-INVENTARIO4[[#This Row],[Salidas]]</f>
        <v>1</v>
      </c>
      <c r="R257" s="20">
        <v>411.03</v>
      </c>
      <c r="S257" s="20">
        <v>18</v>
      </c>
      <c r="T257" s="20">
        <f t="shared" si="42"/>
        <v>22.834999999999997</v>
      </c>
      <c r="U257" s="21">
        <v>400</v>
      </c>
      <c r="V257" s="20">
        <v>8</v>
      </c>
      <c r="W257" s="20">
        <f t="shared" si="43"/>
        <v>3.2</v>
      </c>
      <c r="X257" s="20">
        <f t="shared" si="44"/>
        <v>26.034999999999997</v>
      </c>
      <c r="Y257" s="20">
        <f t="shared" si="45"/>
        <v>37.452500000000001</v>
      </c>
      <c r="Z257" s="20">
        <v>38</v>
      </c>
      <c r="AA257" s="20">
        <f t="shared" si="46"/>
        <v>11.965000000000003</v>
      </c>
      <c r="AB257" s="20"/>
    </row>
    <row r="258" spans="1:28" ht="14" x14ac:dyDescent="0.15">
      <c r="A258" s="23" t="s">
        <v>266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IFERROR(VLOOKUP(INVENTARIO4[[#This Row],[Code]],FOTOS[],2,FALSE),"-")</f>
        <v>-</v>
      </c>
      <c r="L258" s="21"/>
      <c r="M258" s="19">
        <f t="shared" si="41"/>
        <v>45</v>
      </c>
      <c r="N258" s="20"/>
      <c r="O258" s="115">
        <v>1</v>
      </c>
      <c r="P258" s="21">
        <f>SUMIFS(VENTAS[Cantidad],VENTAS[Code],INVENTARIO4[[#This Row],[Code]])</f>
        <v>0</v>
      </c>
      <c r="Q258" s="21">
        <f>INVENTARIO4[[#This Row],[Entradas]]-INVENTARIO4[[#This Row],[Salidas]]</f>
        <v>1</v>
      </c>
      <c r="R258" s="20">
        <v>572.63</v>
      </c>
      <c r="S258" s="20">
        <v>18</v>
      </c>
      <c r="T258" s="20">
        <f t="shared" si="42"/>
        <v>31.812777777777779</v>
      </c>
      <c r="U258" s="21">
        <v>530</v>
      </c>
      <c r="V258" s="20">
        <v>8</v>
      </c>
      <c r="W258" s="20">
        <f t="shared" si="43"/>
        <v>4.24</v>
      </c>
      <c r="X258" s="20">
        <f t="shared" si="44"/>
        <v>36.052777777777777</v>
      </c>
      <c r="Y258" s="20">
        <f t="shared" si="45"/>
        <v>51.959166666666668</v>
      </c>
      <c r="Z258" s="20">
        <v>45</v>
      </c>
      <c r="AA258" s="20">
        <f t="shared" si="46"/>
        <v>8.9472222222222211</v>
      </c>
      <c r="AB258" s="20"/>
    </row>
    <row r="259" spans="1:28" ht="14" x14ac:dyDescent="0.15">
      <c r="A259" s="23" t="s">
        <v>388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IFERROR(VLOOKUP(INVENTARIO4[[#This Row],[Code]],FOTOS[],2,FALSE),"-")</f>
        <v>-</v>
      </c>
      <c r="L259" s="21"/>
      <c r="M259" s="19">
        <f t="shared" si="41"/>
        <v>15</v>
      </c>
      <c r="N259" s="20"/>
      <c r="O259" s="118">
        <v>1</v>
      </c>
      <c r="P259" s="21">
        <f>SUMIFS(VENTAS[Cantidad],VENTAS[Code],INVENTARIO4[[#This Row],[Code]])</f>
        <v>0</v>
      </c>
      <c r="Q259" s="21">
        <f>INVENTARIO4[[#This Row],[Entradas]]-INVENTARIO4[[#This Row],[Salidas]]</f>
        <v>1</v>
      </c>
      <c r="R259" s="20">
        <v>109.9</v>
      </c>
      <c r="S259" s="20">
        <v>18</v>
      </c>
      <c r="T259" s="20">
        <f t="shared" si="42"/>
        <v>6.1055555555555561</v>
      </c>
      <c r="U259" s="21">
        <v>70</v>
      </c>
      <c r="V259" s="20">
        <v>8</v>
      </c>
      <c r="W259" s="20">
        <f t="shared" si="43"/>
        <v>0.56000000000000005</v>
      </c>
      <c r="X259" s="20">
        <f t="shared" si="44"/>
        <v>6.6655555555555566</v>
      </c>
      <c r="Y259" s="20">
        <f t="shared" si="45"/>
        <v>9.7183333333333355</v>
      </c>
      <c r="Z259" s="20">
        <v>15</v>
      </c>
      <c r="AA259" s="20">
        <f t="shared" si="46"/>
        <v>8.3344444444444434</v>
      </c>
      <c r="AB259" s="20"/>
    </row>
    <row r="260" spans="1:28" ht="14" x14ac:dyDescent="0.15">
      <c r="A260" s="23" t="s">
        <v>454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IFERROR(VLOOKUP(INVENTARIO4[[#This Row],[Code]],FOTOS[],2,FALSE),"-")</f>
        <v>-</v>
      </c>
      <c r="L260" s="21"/>
      <c r="M260" s="19">
        <f t="shared" si="41"/>
        <v>45</v>
      </c>
      <c r="N260" s="20"/>
      <c r="O260" s="115">
        <v>1</v>
      </c>
      <c r="P260" s="21">
        <f>SUMIFS(VENTAS[Cantidad],VENTAS[Code],INVENTARIO4[[#This Row],[Code]])</f>
        <v>0</v>
      </c>
      <c r="Q260" s="21">
        <f>INVENTARIO4[[#This Row],[Entradas]]-INVENTARIO4[[#This Row],[Salidas]]</f>
        <v>1</v>
      </c>
      <c r="R260" s="20">
        <v>629.49</v>
      </c>
      <c r="S260" s="20">
        <v>18</v>
      </c>
      <c r="T260" s="20">
        <f t="shared" si="42"/>
        <v>34.971666666666664</v>
      </c>
      <c r="U260" s="21">
        <v>450</v>
      </c>
      <c r="V260" s="20">
        <v>8</v>
      </c>
      <c r="W260" s="20">
        <f t="shared" si="43"/>
        <v>3.6</v>
      </c>
      <c r="X260" s="20">
        <f t="shared" si="44"/>
        <v>38.571666666666665</v>
      </c>
      <c r="Y260" s="20">
        <f t="shared" si="45"/>
        <v>56.057499999999997</v>
      </c>
      <c r="Z260" s="20">
        <v>45</v>
      </c>
      <c r="AA260" s="20">
        <f t="shared" si="46"/>
        <v>6.4283333333333363</v>
      </c>
      <c r="AB260" s="20"/>
    </row>
    <row r="261" spans="1:28" ht="14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IFERROR(VLOOKUP(INVENTARIO4[[#This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SUMIFS(VENTAS[Cantidad],VENTAS[Code],INVENTARIO4[[#This Row],[Code]])</f>
        <v>3</v>
      </c>
      <c r="Q261" s="21">
        <f>INVENTARIO4[[#This Row],[Entradas]]-INVENTARIO4[[#This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28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IFERROR(VLOOKUP(INVENTARIO4[[#This Row],[Code]],FOTOS[],2,FALSE),"-")</f>
        <v>https://github.com/uberboutique/whataform-repo/raw/main/pictures/V0084.jpg</v>
      </c>
      <c r="L262" s="21"/>
      <c r="M262" s="19">
        <f t="shared" ref="M262:M325" si="49">Z262</f>
        <v>15</v>
      </c>
      <c r="N262" s="20"/>
      <c r="O262" s="115">
        <v>3</v>
      </c>
      <c r="P262" s="21">
        <f>SUMIFS(VENTAS[Cantidad],VENTAS[Code],INVENTARIO4[[#This Row],[Code]])</f>
        <v>3</v>
      </c>
      <c r="Q262" s="21">
        <f>INVENTARIO4[[#This Row],[Entradas]]-INVENTARIO4[[#This Row],[Salidas]]</f>
        <v>0</v>
      </c>
      <c r="R262" s="20">
        <v>166</v>
      </c>
      <c r="S262" s="20">
        <v>18</v>
      </c>
      <c r="T262" s="20">
        <f t="shared" ref="T262:T325" si="50">R262/S262</f>
        <v>9.2222222222222214</v>
      </c>
      <c r="U262" s="21">
        <v>150</v>
      </c>
      <c r="V262" s="20">
        <v>10</v>
      </c>
      <c r="W262" s="20">
        <f t="shared" ref="W262:W325" si="51">U262*V262/1000</f>
        <v>1.5</v>
      </c>
      <c r="X262" s="20">
        <f t="shared" ref="X262:X325" si="52">T262+W262</f>
        <v>10.722222222222221</v>
      </c>
      <c r="Y262" s="20">
        <f t="shared" ref="Y262:Y325" si="53">T262*1.5+W262</f>
        <v>15.333333333333332</v>
      </c>
      <c r="Z262" s="20">
        <v>15</v>
      </c>
      <c r="AA262" s="20">
        <f t="shared" ref="AA262:AA325" si="54">Z262-T262-W262</f>
        <v>4.2777777777777786</v>
      </c>
      <c r="AB262" s="20"/>
    </row>
    <row r="263" spans="1:28" ht="28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IFERROR(VLOOKUP(INVENTARIO4[[#This Row],[Code]],FOTOS[],2,FALSE),"-")</f>
        <v>https://github.com/uberboutique/whataform-repo/raw/main/pictures/V0085.jpg</v>
      </c>
      <c r="L263" s="21"/>
      <c r="M263" s="19">
        <f t="shared" si="49"/>
        <v>15</v>
      </c>
      <c r="N263" s="20"/>
      <c r="O263" s="115">
        <v>3</v>
      </c>
      <c r="P263" s="21">
        <f>SUMIFS(VENTAS[Cantidad],VENTAS[Code],INVENTARIO4[[#This Row],[Code]])</f>
        <v>3</v>
      </c>
      <c r="Q263" s="21">
        <f>INVENTARIO4[[#This Row],[Entradas]]-INVENTARIO4[[#This Row],[Salidas]]</f>
        <v>0</v>
      </c>
      <c r="R263" s="20">
        <v>166</v>
      </c>
      <c r="S263" s="20">
        <v>18</v>
      </c>
      <c r="T263" s="20">
        <f t="shared" si="50"/>
        <v>9.2222222222222214</v>
      </c>
      <c r="U263" s="21">
        <v>150</v>
      </c>
      <c r="V263" s="20">
        <v>10</v>
      </c>
      <c r="W263" s="20">
        <f t="shared" si="51"/>
        <v>1.5</v>
      </c>
      <c r="X263" s="20">
        <f t="shared" si="52"/>
        <v>10.722222222222221</v>
      </c>
      <c r="Y263" s="20">
        <f t="shared" si="53"/>
        <v>15.333333333333332</v>
      </c>
      <c r="Z263" s="20">
        <v>15</v>
      </c>
      <c r="AA263" s="20">
        <f t="shared" si="54"/>
        <v>4.2777777777777786</v>
      </c>
      <c r="AB263" s="20"/>
    </row>
    <row r="264" spans="1:28" ht="28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IFERROR(VLOOKUP(INVENTARIO4[[#This Row],[Code]],FOTOS[],2,FALSE),"-")</f>
        <v>https://github.com/uberboutique/whataform-repo/raw/main/pictures/V0086.jpg</v>
      </c>
      <c r="L264" s="21"/>
      <c r="M264" s="19">
        <f t="shared" si="49"/>
        <v>15</v>
      </c>
      <c r="N264" s="20"/>
      <c r="O264" s="115">
        <v>3</v>
      </c>
      <c r="P264" s="21">
        <f>SUMIFS(VENTAS[Cantidad],VENTAS[Code],INVENTARIO4[[#This Row],[Code]])</f>
        <v>3</v>
      </c>
      <c r="Q264" s="21">
        <f>INVENTARIO4[[#This Row],[Entradas]]-INVENTARIO4[[#This Row],[Salidas]]</f>
        <v>0</v>
      </c>
      <c r="R264" s="20">
        <v>166</v>
      </c>
      <c r="S264" s="20">
        <v>18</v>
      </c>
      <c r="T264" s="20">
        <f t="shared" si="50"/>
        <v>9.2222222222222214</v>
      </c>
      <c r="U264" s="21">
        <v>150</v>
      </c>
      <c r="V264" s="20">
        <v>10</v>
      </c>
      <c r="W264" s="20">
        <f t="shared" si="51"/>
        <v>1.5</v>
      </c>
      <c r="X264" s="20">
        <f t="shared" si="52"/>
        <v>10.722222222222221</v>
      </c>
      <c r="Y264" s="20">
        <f t="shared" si="53"/>
        <v>15.333333333333332</v>
      </c>
      <c r="Z264" s="20">
        <v>15</v>
      </c>
      <c r="AA264" s="20">
        <f t="shared" si="54"/>
        <v>4.2777777777777786</v>
      </c>
      <c r="AB264" s="20"/>
    </row>
    <row r="265" spans="1:28" ht="28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IFERROR(VLOOKUP(INVENTARIO4[[#This Row],[Code]],FOTOS[],2,FALSE),"-")</f>
        <v>https://github.com/uberboutique/whataform-repo/raw/main/pictures/V0087.jpg</v>
      </c>
      <c r="L265" s="21"/>
      <c r="M265" s="19">
        <f t="shared" si="49"/>
        <v>15</v>
      </c>
      <c r="N265" s="20"/>
      <c r="O265" s="115">
        <v>3</v>
      </c>
      <c r="P265" s="21">
        <f>SUMIFS(VENTAS[Cantidad],VENTAS[Code],INVENTARIO4[[#This Row],[Code]])</f>
        <v>3</v>
      </c>
      <c r="Q265" s="21">
        <f>INVENTARIO4[[#This Row],[Entradas]]-INVENTARIO4[[#This Row],[Salidas]]</f>
        <v>0</v>
      </c>
      <c r="R265" s="20">
        <v>166</v>
      </c>
      <c r="S265" s="20">
        <v>18</v>
      </c>
      <c r="T265" s="20">
        <f t="shared" si="50"/>
        <v>9.2222222222222214</v>
      </c>
      <c r="U265" s="21">
        <v>150</v>
      </c>
      <c r="V265" s="20">
        <v>10</v>
      </c>
      <c r="W265" s="20">
        <f t="shared" si="51"/>
        <v>1.5</v>
      </c>
      <c r="X265" s="20">
        <f t="shared" si="52"/>
        <v>10.722222222222221</v>
      </c>
      <c r="Y265" s="20">
        <f t="shared" si="53"/>
        <v>15.333333333333332</v>
      </c>
      <c r="Z265" s="20">
        <v>15</v>
      </c>
      <c r="AA265" s="20">
        <f t="shared" si="54"/>
        <v>4.2777777777777786</v>
      </c>
      <c r="AB265" s="20"/>
    </row>
    <row r="266" spans="1:28" ht="28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IFERROR(VLOOKUP(INVENTARIO4[[#This Row],[Code]],FOTOS[],2,FALSE),"-")</f>
        <v>https://github.com/uberboutique/whataform-repo/raw/main/pictures/V0088.jpg</v>
      </c>
      <c r="L266" s="21"/>
      <c r="M266" s="19">
        <f t="shared" si="49"/>
        <v>15</v>
      </c>
      <c r="N266" s="20"/>
      <c r="O266" s="115">
        <v>3</v>
      </c>
      <c r="P266" s="21">
        <f>SUMIFS(VENTAS[Cantidad],VENTAS[Code],INVENTARIO4[[#This Row],[Code]])</f>
        <v>3</v>
      </c>
      <c r="Q266" s="21">
        <f>INVENTARIO4[[#This Row],[Entradas]]-INVENTARIO4[[#This Row],[Salidas]]</f>
        <v>0</v>
      </c>
      <c r="R266" s="20">
        <v>166</v>
      </c>
      <c r="S266" s="20">
        <v>18</v>
      </c>
      <c r="T266" s="20">
        <f t="shared" si="50"/>
        <v>9.2222222222222214</v>
      </c>
      <c r="U266" s="21">
        <v>150</v>
      </c>
      <c r="V266" s="20">
        <v>10</v>
      </c>
      <c r="W266" s="20">
        <f t="shared" si="51"/>
        <v>1.5</v>
      </c>
      <c r="X266" s="20">
        <f t="shared" si="52"/>
        <v>10.722222222222221</v>
      </c>
      <c r="Y266" s="20">
        <f t="shared" si="53"/>
        <v>15.333333333333332</v>
      </c>
      <c r="Z266" s="20">
        <v>15</v>
      </c>
      <c r="AA266" s="20">
        <f t="shared" si="54"/>
        <v>4.2777777777777786</v>
      </c>
      <c r="AB266" s="20"/>
    </row>
    <row r="267" spans="1:28" ht="28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IFERROR(VLOOKUP(INVENTARIO4[[#This Row],[Code]],FOTOS[],2,FALSE),"-")</f>
        <v>https://github.com/uberboutique/whataform-repo/raw/main/pictures/B0057.jpg</v>
      </c>
      <c r="L267" s="21"/>
      <c r="M267" s="19">
        <f t="shared" si="49"/>
        <v>10</v>
      </c>
      <c r="N267" s="20"/>
      <c r="O267" s="115">
        <v>3</v>
      </c>
      <c r="P267" s="21">
        <f>SUMIFS(VENTAS[Cantidad],VENTAS[Code],INVENTARIO4[[#This Row],[Code]])</f>
        <v>3</v>
      </c>
      <c r="Q267" s="21">
        <f>INVENTARIO4[[#This Row],[Entradas]]-INVENTARIO4[[#This Row],[Salidas]]</f>
        <v>0</v>
      </c>
      <c r="R267" s="20">
        <v>77.25</v>
      </c>
      <c r="S267" s="20">
        <v>18</v>
      </c>
      <c r="T267" s="20">
        <f t="shared" si="50"/>
        <v>4.291666666666667</v>
      </c>
      <c r="U267" s="21">
        <v>100</v>
      </c>
      <c r="V267" s="20">
        <v>8</v>
      </c>
      <c r="W267" s="20">
        <f t="shared" si="51"/>
        <v>0.8</v>
      </c>
      <c r="X267" s="20">
        <f t="shared" si="52"/>
        <v>5.0916666666666668</v>
      </c>
      <c r="Y267" s="20">
        <f t="shared" si="53"/>
        <v>7.2374999999999998</v>
      </c>
      <c r="Z267" s="20">
        <v>10</v>
      </c>
      <c r="AA267" s="20">
        <f t="shared" si="54"/>
        <v>4.9083333333333332</v>
      </c>
      <c r="AB267" s="20"/>
    </row>
    <row r="268" spans="1:28" ht="28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IFERROR(VLOOKUP(INVENTARIO4[[#This Row],[Code]],FOTOS[],2,FALSE),"-")</f>
        <v>https://github.com/uberboutique/whataform-repo/raw/main/pictures/B0023.jpg</v>
      </c>
      <c r="L268" s="21"/>
      <c r="M268" s="19">
        <f t="shared" si="49"/>
        <v>10</v>
      </c>
      <c r="N268" s="20"/>
      <c r="O268" s="115">
        <v>3</v>
      </c>
      <c r="P268" s="21">
        <f>SUMIFS(VENTAS[Cantidad],VENTAS[Code],INVENTARIO4[[#This Row],[Code]])</f>
        <v>3</v>
      </c>
      <c r="Q268" s="21">
        <f>INVENTARIO4[[#This Row],[Entradas]]-INVENTARIO4[[#This Row],[Salidas]]</f>
        <v>0</v>
      </c>
      <c r="R268" s="20">
        <v>84</v>
      </c>
      <c r="S268" s="20">
        <v>18</v>
      </c>
      <c r="T268" s="20">
        <f t="shared" si="50"/>
        <v>4.666666666666667</v>
      </c>
      <c r="U268" s="21">
        <v>100</v>
      </c>
      <c r="V268" s="20">
        <v>8</v>
      </c>
      <c r="W268" s="20">
        <f t="shared" si="51"/>
        <v>0.8</v>
      </c>
      <c r="X268" s="20">
        <f t="shared" si="52"/>
        <v>5.4666666666666668</v>
      </c>
      <c r="Y268" s="20">
        <f t="shared" si="53"/>
        <v>7.8</v>
      </c>
      <c r="Z268" s="20">
        <v>10</v>
      </c>
      <c r="AA268" s="20">
        <f t="shared" si="54"/>
        <v>4.5333333333333332</v>
      </c>
      <c r="AB268" s="20"/>
    </row>
    <row r="269" spans="1:28" ht="14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IFERROR(VLOOKUP(INVENTARIO4[[#This Row],[Code]],FOTOS[],2,FALSE),"-")</f>
        <v>https://github.com/uberboutique/whataform-repo/raw/main/pictures/B0024.jpg</v>
      </c>
      <c r="L269" s="21"/>
      <c r="M269" s="19">
        <f t="shared" si="49"/>
        <v>9</v>
      </c>
      <c r="N269" s="20"/>
      <c r="O269" s="115">
        <v>3</v>
      </c>
      <c r="P269" s="21">
        <v>3</v>
      </c>
      <c r="Q269" s="21">
        <f>INVENTARIO4[[#This Row],[Entradas]]-INVENTARIO4[[#This Row],[Salidas]]</f>
        <v>0</v>
      </c>
      <c r="R269" s="20">
        <v>84</v>
      </c>
      <c r="S269" s="20">
        <v>18</v>
      </c>
      <c r="T269" s="20">
        <f t="shared" si="50"/>
        <v>4.666666666666667</v>
      </c>
      <c r="U269" s="21">
        <v>45</v>
      </c>
      <c r="V269" s="20">
        <v>8</v>
      </c>
      <c r="W269" s="20">
        <f t="shared" si="51"/>
        <v>0.36</v>
      </c>
      <c r="X269" s="20">
        <f t="shared" si="52"/>
        <v>5.0266666666666673</v>
      </c>
      <c r="Y269" s="20">
        <f t="shared" si="53"/>
        <v>7.36</v>
      </c>
      <c r="Z269" s="20">
        <v>9</v>
      </c>
      <c r="AA269" s="20">
        <f t="shared" si="54"/>
        <v>3.9733333333333332</v>
      </c>
      <c r="AB269" s="20"/>
    </row>
    <row r="270" spans="1:28" ht="28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IFERROR(VLOOKUP(INVENTARIO4[[#This Row],[Code]],FOTOS[],2,FALSE),"-")</f>
        <v>https://github.com/uberboutique/whataform-repo/raw/main/pictures/B0025.jpg</v>
      </c>
      <c r="L270" s="21"/>
      <c r="M270" s="19">
        <f t="shared" si="49"/>
        <v>10</v>
      </c>
      <c r="N270" s="20"/>
      <c r="O270" s="115">
        <v>3</v>
      </c>
      <c r="P270" s="21">
        <f>SUMIFS(VENTAS[Cantidad],VENTAS[Code],INVENTARIO4[[#This Row],[Code]])</f>
        <v>3</v>
      </c>
      <c r="Q270" s="21">
        <f>INVENTARIO4[[#This Row],[Entradas]]-INVENTARIO4[[#This Row],[Salidas]]</f>
        <v>0</v>
      </c>
      <c r="R270" s="20">
        <v>84</v>
      </c>
      <c r="S270" s="20">
        <v>18</v>
      </c>
      <c r="T270" s="20">
        <f t="shared" si="50"/>
        <v>4.666666666666667</v>
      </c>
      <c r="U270" s="21">
        <v>45</v>
      </c>
      <c r="V270" s="20">
        <v>8</v>
      </c>
      <c r="W270" s="20">
        <f t="shared" si="51"/>
        <v>0.36</v>
      </c>
      <c r="X270" s="20">
        <f t="shared" si="52"/>
        <v>5.0266666666666673</v>
      </c>
      <c r="Y270" s="20">
        <f t="shared" si="53"/>
        <v>7.36</v>
      </c>
      <c r="Z270" s="20">
        <v>10</v>
      </c>
      <c r="AA270" s="20">
        <f t="shared" si="54"/>
        <v>4.9733333333333327</v>
      </c>
      <c r="AB270" s="20"/>
    </row>
    <row r="271" spans="1:28" ht="14" x14ac:dyDescent="0.15">
      <c r="A271" s="23" t="s">
        <v>318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IFERROR(VLOOKUP(INVENTARIO4[[#This Row],[Code]],FOTOS[],2,FALSE),"-")</f>
        <v>-</v>
      </c>
      <c r="L271" s="21"/>
      <c r="M271" s="19">
        <f t="shared" si="49"/>
        <v>9</v>
      </c>
      <c r="N271" s="20"/>
      <c r="O271" s="118">
        <v>3</v>
      </c>
      <c r="P271" s="21">
        <f>SUMIFS(VENTAS[Cantidad],VENTAS[Code],INVENTARIO4[[#This Row],[Code]])</f>
        <v>0</v>
      </c>
      <c r="Q271" s="21">
        <f>INVENTARIO4[[#This Row],[Entradas]]-INVENTARIO4[[#This Row],[Salidas]]</f>
        <v>3</v>
      </c>
      <c r="R271" s="20">
        <v>87</v>
      </c>
      <c r="S271" s="20">
        <v>18</v>
      </c>
      <c r="T271" s="20">
        <f t="shared" si="50"/>
        <v>4.833333333333333</v>
      </c>
      <c r="U271" s="21">
        <v>45</v>
      </c>
      <c r="V271" s="20">
        <v>8</v>
      </c>
      <c r="W271" s="20">
        <f t="shared" si="51"/>
        <v>0.36</v>
      </c>
      <c r="X271" s="20">
        <f t="shared" si="52"/>
        <v>5.1933333333333334</v>
      </c>
      <c r="Y271" s="20">
        <f t="shared" si="53"/>
        <v>7.61</v>
      </c>
      <c r="Z271" s="20">
        <v>9</v>
      </c>
      <c r="AA271" s="20">
        <f t="shared" si="54"/>
        <v>3.8066666666666671</v>
      </c>
      <c r="AB271" s="20"/>
    </row>
    <row r="272" spans="1:28" ht="14" x14ac:dyDescent="0.15">
      <c r="A272" s="23" t="s">
        <v>319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IFERROR(VLOOKUP(INVENTARIO4[[#This Row],[Code]],FOTOS[],2,FALSE),"-")</f>
        <v>-</v>
      </c>
      <c r="L272" s="21"/>
      <c r="M272" s="19">
        <f t="shared" si="49"/>
        <v>9</v>
      </c>
      <c r="N272" s="20"/>
      <c r="O272" s="115">
        <v>3</v>
      </c>
      <c r="P272" s="21">
        <f>SUMIFS(VENTAS[Cantidad],VENTAS[Code],INVENTARIO4[[#This Row],[Code]])</f>
        <v>0</v>
      </c>
      <c r="Q272" s="21">
        <f>INVENTARIO4[[#This Row],[Entradas]]-INVENTARIO4[[#This Row],[Salidas]]</f>
        <v>3</v>
      </c>
      <c r="R272" s="20">
        <v>87</v>
      </c>
      <c r="S272" s="20">
        <v>18</v>
      </c>
      <c r="T272" s="20">
        <f t="shared" si="50"/>
        <v>4.833333333333333</v>
      </c>
      <c r="U272" s="21">
        <v>45</v>
      </c>
      <c r="V272" s="20">
        <v>8</v>
      </c>
      <c r="W272" s="20">
        <f t="shared" si="51"/>
        <v>0.36</v>
      </c>
      <c r="X272" s="20">
        <f t="shared" si="52"/>
        <v>5.1933333333333334</v>
      </c>
      <c r="Y272" s="20">
        <f t="shared" si="53"/>
        <v>7.61</v>
      </c>
      <c r="Z272" s="20">
        <v>9</v>
      </c>
      <c r="AA272" s="20">
        <f t="shared" si="54"/>
        <v>3.8066666666666671</v>
      </c>
      <c r="AB272" s="20"/>
    </row>
    <row r="273" spans="1:28" ht="14" x14ac:dyDescent="0.15">
      <c r="A273" s="23" t="s">
        <v>320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IFERROR(VLOOKUP(INVENTARIO4[[#This Row],[Code]],FOTOS[],2,FALSE),"-")</f>
        <v>-</v>
      </c>
      <c r="L273" s="21"/>
      <c r="M273" s="19">
        <f t="shared" si="49"/>
        <v>12</v>
      </c>
      <c r="N273" s="20"/>
      <c r="O273" s="118">
        <v>3</v>
      </c>
      <c r="P273" s="21">
        <f>SUMIFS(VENTAS[Cantidad],VENTAS[Code],INVENTARIO4[[#This Row],[Code]])</f>
        <v>2</v>
      </c>
      <c r="Q273" s="21">
        <f>INVENTARIO4[[#This Row],[Entradas]]-INVENTARIO4[[#This Row],[Salidas]]</f>
        <v>1</v>
      </c>
      <c r="R273" s="20">
        <v>96.75</v>
      </c>
      <c r="S273" s="20">
        <v>18</v>
      </c>
      <c r="T273" s="20">
        <f t="shared" si="50"/>
        <v>5.375</v>
      </c>
      <c r="U273" s="21">
        <v>45</v>
      </c>
      <c r="V273" s="20">
        <v>8</v>
      </c>
      <c r="W273" s="20">
        <f t="shared" si="51"/>
        <v>0.36</v>
      </c>
      <c r="X273" s="20">
        <f t="shared" si="52"/>
        <v>5.7350000000000003</v>
      </c>
      <c r="Y273" s="20">
        <f t="shared" si="53"/>
        <v>8.4224999999999994</v>
      </c>
      <c r="Z273" s="20">
        <v>12</v>
      </c>
      <c r="AA273" s="20">
        <f t="shared" si="54"/>
        <v>6.2649999999999997</v>
      </c>
      <c r="AB273" s="20"/>
    </row>
    <row r="274" spans="1:28" ht="28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IFERROR(VLOOKUP(INVENTARIO4[[#This Row],[Code]],FOTOS[],2,FALSE),"-")</f>
        <v>https://github.com/uberboutique/whataform-repo/raw/main/pictures/B0029.jpg</v>
      </c>
      <c r="L274" s="21"/>
      <c r="M274" s="19">
        <f t="shared" si="49"/>
        <v>12</v>
      </c>
      <c r="N274" s="20"/>
      <c r="O274" s="115">
        <v>1</v>
      </c>
      <c r="P274" s="21">
        <f>SUMIFS(VENTAS[Cantidad],VENTAS[Code],INVENTARIO4[[#This Row],[Code]])</f>
        <v>1</v>
      </c>
      <c r="Q274" s="21">
        <f>INVENTARIO4[[#This Row],[Entradas]]-INVENTARIO4[[#This Row],[Salidas]]</f>
        <v>0</v>
      </c>
      <c r="R274" s="20">
        <v>96.75</v>
      </c>
      <c r="S274" s="20">
        <v>18</v>
      </c>
      <c r="T274" s="20">
        <f t="shared" si="50"/>
        <v>5.375</v>
      </c>
      <c r="U274" s="21">
        <v>45</v>
      </c>
      <c r="V274" s="20">
        <v>8</v>
      </c>
      <c r="W274" s="20">
        <f t="shared" si="51"/>
        <v>0.36</v>
      </c>
      <c r="X274" s="20">
        <f t="shared" si="52"/>
        <v>5.7350000000000003</v>
      </c>
      <c r="Y274" s="20">
        <f t="shared" si="53"/>
        <v>8.4224999999999994</v>
      </c>
      <c r="Z274" s="20">
        <v>12</v>
      </c>
      <c r="AA274" s="20">
        <f t="shared" si="54"/>
        <v>6.2649999999999997</v>
      </c>
      <c r="AB274" s="20"/>
    </row>
    <row r="275" spans="1:28" ht="28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IFERROR(VLOOKUP(INVENTARIO4[[#This Row],[Code]],FOTOS[],2,FALSE),"-")</f>
        <v>https://github.com/uberboutique/whataform-repo/raw/main/pictures/B0030.jpg</v>
      </c>
      <c r="L275" s="21"/>
      <c r="M275" s="19">
        <f t="shared" si="49"/>
        <v>9</v>
      </c>
      <c r="N275" s="20"/>
      <c r="O275" s="115">
        <v>3</v>
      </c>
      <c r="P275" s="21">
        <f>SUMIFS(VENTAS[Cantidad],VENTAS[Code],INVENTARIO4[[#This Row],[Code]])</f>
        <v>3</v>
      </c>
      <c r="Q275" s="21">
        <f>INVENTARIO4[[#This Row],[Entradas]]-INVENTARIO4[[#This Row],[Salidas]]</f>
        <v>0</v>
      </c>
      <c r="R275" s="20">
        <v>96.75</v>
      </c>
      <c r="S275" s="20">
        <v>18</v>
      </c>
      <c r="T275" s="20">
        <f t="shared" si="50"/>
        <v>5.375</v>
      </c>
      <c r="U275" s="21">
        <v>45</v>
      </c>
      <c r="V275" s="20">
        <v>8</v>
      </c>
      <c r="W275" s="20">
        <f t="shared" si="51"/>
        <v>0.36</v>
      </c>
      <c r="X275" s="20">
        <f t="shared" si="52"/>
        <v>5.7350000000000003</v>
      </c>
      <c r="Y275" s="20">
        <f t="shared" si="53"/>
        <v>8.4224999999999994</v>
      </c>
      <c r="Z275" s="20">
        <f t="shared" ref="Z275" si="55">ROUNDUP(Y275,0)</f>
        <v>9</v>
      </c>
      <c r="AA275" s="20">
        <f t="shared" si="54"/>
        <v>3.2650000000000001</v>
      </c>
      <c r="AB275" s="20"/>
    </row>
    <row r="276" spans="1:28" ht="14" x14ac:dyDescent="0.15">
      <c r="A276" s="23" t="s">
        <v>323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IFERROR(VLOOKUP(INVENTARIO4[[#This Row],[Code]],FOTOS[],2,FALSE),"-")</f>
        <v>-</v>
      </c>
      <c r="L276" s="21"/>
      <c r="M276" s="19">
        <f t="shared" si="49"/>
        <v>9</v>
      </c>
      <c r="N276" s="20"/>
      <c r="O276" s="115">
        <v>3</v>
      </c>
      <c r="P276" s="21">
        <f>SUMIFS(VENTAS[Cantidad],VENTAS[Code],INVENTARIO4[[#This Row],[Code]])</f>
        <v>0</v>
      </c>
      <c r="Q276" s="21">
        <f>INVENTARIO4[[#This Row],[Entradas]]-INVENTARIO4[[#This Row],[Salidas]]</f>
        <v>3</v>
      </c>
      <c r="R276" s="20">
        <v>84.75</v>
      </c>
      <c r="S276" s="20">
        <v>18</v>
      </c>
      <c r="T276" s="20">
        <f t="shared" si="50"/>
        <v>4.708333333333333</v>
      </c>
      <c r="U276" s="21">
        <v>45</v>
      </c>
      <c r="V276" s="20">
        <v>8</v>
      </c>
      <c r="W276" s="20">
        <f t="shared" si="51"/>
        <v>0.36</v>
      </c>
      <c r="X276" s="20">
        <f t="shared" si="52"/>
        <v>5.0683333333333334</v>
      </c>
      <c r="Y276" s="20">
        <f t="shared" si="53"/>
        <v>7.4225000000000003</v>
      </c>
      <c r="Z276" s="20">
        <v>9</v>
      </c>
      <c r="AA276" s="20">
        <f t="shared" si="54"/>
        <v>3.9316666666666671</v>
      </c>
      <c r="AB276" s="20"/>
    </row>
    <row r="277" spans="1:28" ht="14" x14ac:dyDescent="0.15">
      <c r="A277" s="23" t="s">
        <v>324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IFERROR(VLOOKUP(INVENTARIO4[[#This Row],[Code]],FOTOS[],2,FALSE),"-")</f>
        <v>-</v>
      </c>
      <c r="L277" s="21"/>
      <c r="M277" s="19">
        <f t="shared" si="49"/>
        <v>9</v>
      </c>
      <c r="N277" s="20"/>
      <c r="O277" s="118">
        <v>3</v>
      </c>
      <c r="P277" s="21">
        <f>SUMIFS(VENTAS[Cantidad],VENTAS[Code],INVENTARIO4[[#This Row],[Code]])</f>
        <v>1</v>
      </c>
      <c r="Q277" s="21">
        <f>INVENTARIO4[[#This Row],[Entradas]]-INVENTARIO4[[#This Row],[Salidas]]</f>
        <v>2</v>
      </c>
      <c r="R277" s="20">
        <v>84.75</v>
      </c>
      <c r="S277" s="20">
        <v>18</v>
      </c>
      <c r="T277" s="20">
        <f t="shared" si="50"/>
        <v>4.708333333333333</v>
      </c>
      <c r="U277" s="21">
        <v>45</v>
      </c>
      <c r="V277" s="20">
        <v>8</v>
      </c>
      <c r="W277" s="20">
        <f t="shared" si="51"/>
        <v>0.36</v>
      </c>
      <c r="X277" s="20">
        <f t="shared" si="52"/>
        <v>5.0683333333333334</v>
      </c>
      <c r="Y277" s="20">
        <f t="shared" si="53"/>
        <v>7.4225000000000003</v>
      </c>
      <c r="Z277" s="20">
        <v>9</v>
      </c>
      <c r="AA277" s="20">
        <f t="shared" si="54"/>
        <v>3.9316666666666671</v>
      </c>
      <c r="AB277" s="20"/>
    </row>
    <row r="278" spans="1:28" ht="14" x14ac:dyDescent="0.15">
      <c r="A278" s="23" t="s">
        <v>325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IFERROR(VLOOKUP(INVENTARIO4[[#This Row],[Code]],FOTOS[],2,FALSE),"-")</f>
        <v>-</v>
      </c>
      <c r="L278" s="21"/>
      <c r="M278" s="19">
        <f t="shared" si="49"/>
        <v>9</v>
      </c>
      <c r="N278" s="20"/>
      <c r="O278" s="115">
        <v>3</v>
      </c>
      <c r="P278" s="21">
        <f>SUMIFS(VENTAS[Cantidad],VENTAS[Code],INVENTARIO4[[#This Row],[Code]])</f>
        <v>0</v>
      </c>
      <c r="Q278" s="21">
        <f>INVENTARIO4[[#This Row],[Entradas]]-INVENTARIO4[[#This Row],[Salidas]]</f>
        <v>3</v>
      </c>
      <c r="R278" s="20">
        <v>84.75</v>
      </c>
      <c r="S278" s="20">
        <v>18</v>
      </c>
      <c r="T278" s="20">
        <f t="shared" si="50"/>
        <v>4.708333333333333</v>
      </c>
      <c r="U278" s="21">
        <v>45</v>
      </c>
      <c r="V278" s="20">
        <v>8</v>
      </c>
      <c r="W278" s="20">
        <f t="shared" si="51"/>
        <v>0.36</v>
      </c>
      <c r="X278" s="20">
        <f t="shared" si="52"/>
        <v>5.0683333333333334</v>
      </c>
      <c r="Y278" s="20">
        <f t="shared" si="53"/>
        <v>7.4225000000000003</v>
      </c>
      <c r="Z278" s="20">
        <v>9</v>
      </c>
      <c r="AA278" s="20">
        <f t="shared" si="54"/>
        <v>3.9316666666666671</v>
      </c>
      <c r="AB278" s="20"/>
    </row>
    <row r="279" spans="1:28" ht="14" x14ac:dyDescent="0.15">
      <c r="A279" s="23" t="s">
        <v>326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IFERROR(VLOOKUP(INVENTARIO4[[#This Row],[Code]],FOTOS[],2,FALSE),"-")</f>
        <v>-</v>
      </c>
      <c r="L279" s="21"/>
      <c r="M279" s="19">
        <f t="shared" si="49"/>
        <v>9</v>
      </c>
      <c r="N279" s="20"/>
      <c r="O279" s="118">
        <v>3</v>
      </c>
      <c r="P279" s="21">
        <f>SUMIFS(VENTAS[Cantidad],VENTAS[Code],INVENTARIO4[[#This Row],[Code]])</f>
        <v>1</v>
      </c>
      <c r="Q279" s="21">
        <f>INVENTARIO4[[#This Row],[Entradas]]-INVENTARIO4[[#This Row],[Salidas]]</f>
        <v>2</v>
      </c>
      <c r="R279" s="20">
        <v>93.75</v>
      </c>
      <c r="S279" s="20">
        <v>18</v>
      </c>
      <c r="T279" s="20">
        <f t="shared" si="50"/>
        <v>5.208333333333333</v>
      </c>
      <c r="U279" s="21">
        <v>45</v>
      </c>
      <c r="V279" s="20">
        <v>8</v>
      </c>
      <c r="W279" s="20">
        <f t="shared" si="51"/>
        <v>0.36</v>
      </c>
      <c r="X279" s="20">
        <f t="shared" si="52"/>
        <v>5.5683333333333334</v>
      </c>
      <c r="Y279" s="20">
        <f t="shared" si="53"/>
        <v>8.1724999999999994</v>
      </c>
      <c r="Z279" s="20">
        <v>9</v>
      </c>
      <c r="AA279" s="20">
        <f t="shared" si="54"/>
        <v>3.4316666666666671</v>
      </c>
      <c r="AB279" s="20"/>
    </row>
    <row r="280" spans="1:28" ht="14" x14ac:dyDescent="0.15">
      <c r="A280" s="23" t="s">
        <v>327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IFERROR(VLOOKUP(INVENTARIO4[[#This Row],[Code]],FOTOS[],2,FALSE),"-")</f>
        <v>-</v>
      </c>
      <c r="L280" s="21"/>
      <c r="M280" s="19">
        <f t="shared" si="49"/>
        <v>9</v>
      </c>
      <c r="N280" s="20"/>
      <c r="O280" s="115">
        <v>3</v>
      </c>
      <c r="P280" s="21">
        <f>SUMIFS(VENTAS[Cantidad],VENTAS[Code],INVENTARIO4[[#This Row],[Code]])</f>
        <v>0</v>
      </c>
      <c r="Q280" s="21">
        <f>INVENTARIO4[[#This Row],[Entradas]]-INVENTARIO4[[#This Row],[Salidas]]</f>
        <v>3</v>
      </c>
      <c r="R280" s="20">
        <v>93.75</v>
      </c>
      <c r="S280" s="20">
        <v>18</v>
      </c>
      <c r="T280" s="20">
        <f t="shared" si="50"/>
        <v>5.208333333333333</v>
      </c>
      <c r="U280" s="21">
        <v>45</v>
      </c>
      <c r="V280" s="20">
        <v>8</v>
      </c>
      <c r="W280" s="20">
        <f t="shared" si="51"/>
        <v>0.36</v>
      </c>
      <c r="X280" s="20">
        <f t="shared" si="52"/>
        <v>5.5683333333333334</v>
      </c>
      <c r="Y280" s="20">
        <f t="shared" si="53"/>
        <v>8.1724999999999994</v>
      </c>
      <c r="Z280" s="20">
        <v>9</v>
      </c>
      <c r="AA280" s="20">
        <f t="shared" si="54"/>
        <v>3.4316666666666671</v>
      </c>
      <c r="AB280" s="20"/>
    </row>
    <row r="281" spans="1:28" ht="14" x14ac:dyDescent="0.15">
      <c r="A281" s="23" t="s">
        <v>328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IFERROR(VLOOKUP(INVENTARIO4[[#This Row],[Code]],FOTOS[],2,FALSE),"-")</f>
        <v>-</v>
      </c>
      <c r="L281" s="21"/>
      <c r="M281" s="19">
        <f t="shared" si="49"/>
        <v>9</v>
      </c>
      <c r="N281" s="20"/>
      <c r="O281" s="118">
        <v>3</v>
      </c>
      <c r="P281" s="21">
        <v>2</v>
      </c>
      <c r="Q281" s="21">
        <f>INVENTARIO4[[#This Row],[Entradas]]-INVENTARIO4[[#This Row],[Salidas]]</f>
        <v>1</v>
      </c>
      <c r="R281" s="20">
        <v>93.75</v>
      </c>
      <c r="S281" s="20">
        <v>18</v>
      </c>
      <c r="T281" s="20">
        <f t="shared" si="50"/>
        <v>5.208333333333333</v>
      </c>
      <c r="U281" s="21">
        <v>45</v>
      </c>
      <c r="V281" s="20">
        <v>8</v>
      </c>
      <c r="W281" s="20">
        <f t="shared" si="51"/>
        <v>0.36</v>
      </c>
      <c r="X281" s="20">
        <f t="shared" si="52"/>
        <v>5.5683333333333334</v>
      </c>
      <c r="Y281" s="20">
        <f t="shared" si="53"/>
        <v>8.1724999999999994</v>
      </c>
      <c r="Z281" s="20">
        <v>9</v>
      </c>
      <c r="AA281" s="20">
        <f t="shared" si="54"/>
        <v>3.4316666666666671</v>
      </c>
      <c r="AB281" s="20"/>
    </row>
    <row r="282" spans="1:28" ht="28" x14ac:dyDescent="0.15">
      <c r="A282" s="23" t="s">
        <v>273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IFERROR(VLOOKUP(INVENTARIO4[[#This Row],[Code]],FOTOS[],2,FALSE),"-")</f>
        <v>-</v>
      </c>
      <c r="L282" s="21"/>
      <c r="M282" s="19">
        <f t="shared" si="49"/>
        <v>20</v>
      </c>
      <c r="N282" s="20"/>
      <c r="O282" s="115">
        <v>4</v>
      </c>
      <c r="P282" s="21">
        <f>SUMIFS(VENTAS[Cantidad],VENTAS[Code],INVENTARIO4[[#This Row],[Code]])</f>
        <v>0</v>
      </c>
      <c r="Q282" s="21">
        <f>INVENTARIO4[[#This Row],[Entradas]]-INVENTARIO4[[#This Row],[Salidas]]</f>
        <v>4</v>
      </c>
      <c r="R282" s="20">
        <v>166</v>
      </c>
      <c r="S282" s="20">
        <v>18</v>
      </c>
      <c r="T282" s="20">
        <f t="shared" si="50"/>
        <v>9.2222222222222214</v>
      </c>
      <c r="U282" s="21">
        <v>150</v>
      </c>
      <c r="V282" s="20">
        <v>10</v>
      </c>
      <c r="W282" s="20">
        <f t="shared" si="51"/>
        <v>1.5</v>
      </c>
      <c r="X282" s="20">
        <f t="shared" si="52"/>
        <v>10.722222222222221</v>
      </c>
      <c r="Y282" s="20">
        <f t="shared" si="53"/>
        <v>15.333333333333332</v>
      </c>
      <c r="Z282" s="20">
        <v>20</v>
      </c>
      <c r="AA282" s="20">
        <f t="shared" si="54"/>
        <v>9.2777777777777786</v>
      </c>
      <c r="AB282" s="20"/>
    </row>
    <row r="283" spans="1:28" ht="28" x14ac:dyDescent="0.15">
      <c r="A283" s="23" t="s">
        <v>274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IFERROR(VLOOKUP(INVENTARIO4[[#This Row],[Code]],FOTOS[],2,FALSE),"-")</f>
        <v>-</v>
      </c>
      <c r="L283" s="21"/>
      <c r="M283" s="19">
        <f t="shared" si="49"/>
        <v>20</v>
      </c>
      <c r="N283" s="20"/>
      <c r="O283" s="118">
        <v>3</v>
      </c>
      <c r="P283" s="21">
        <f>SUMIFS(VENTAS[Cantidad],VENTAS[Code],INVENTARIO4[[#This Row],[Code]])</f>
        <v>0</v>
      </c>
      <c r="Q283" s="21">
        <f>INVENTARIO4[[#This Row],[Entradas]]-INVENTARIO4[[#This Row],[Salidas]]</f>
        <v>3</v>
      </c>
      <c r="R283" s="20">
        <v>166</v>
      </c>
      <c r="S283" s="20">
        <v>18</v>
      </c>
      <c r="T283" s="20">
        <f t="shared" si="50"/>
        <v>9.2222222222222214</v>
      </c>
      <c r="U283" s="21">
        <v>150</v>
      </c>
      <c r="V283" s="20">
        <v>10</v>
      </c>
      <c r="W283" s="20">
        <f t="shared" si="51"/>
        <v>1.5</v>
      </c>
      <c r="X283" s="20">
        <f t="shared" si="52"/>
        <v>10.722222222222221</v>
      </c>
      <c r="Y283" s="20">
        <f t="shared" si="53"/>
        <v>15.333333333333332</v>
      </c>
      <c r="Z283" s="20">
        <v>20</v>
      </c>
      <c r="AA283" s="20">
        <f t="shared" si="54"/>
        <v>9.2777777777777786</v>
      </c>
      <c r="AB283" s="20"/>
    </row>
    <row r="284" spans="1:28" ht="28" x14ac:dyDescent="0.15">
      <c r="A284" s="23" t="s">
        <v>275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IFERROR(VLOOKUP(INVENTARIO4[[#This Row],[Code]],FOTOS[],2,FALSE),"-")</f>
        <v>-</v>
      </c>
      <c r="L284" s="21"/>
      <c r="M284" s="19">
        <f t="shared" si="49"/>
        <v>20</v>
      </c>
      <c r="N284" s="20"/>
      <c r="O284" s="115">
        <v>4</v>
      </c>
      <c r="P284" s="21">
        <f>SUMIFS(VENTAS[Cantidad],VENTAS[Code],INVENTARIO4[[#This Row],[Code]])</f>
        <v>0</v>
      </c>
      <c r="Q284" s="21">
        <f>INVENTARIO4[[#This Row],[Entradas]]-INVENTARIO4[[#This Row],[Salidas]]</f>
        <v>4</v>
      </c>
      <c r="R284" s="20">
        <v>166</v>
      </c>
      <c r="S284" s="20">
        <v>18</v>
      </c>
      <c r="T284" s="20">
        <f t="shared" si="50"/>
        <v>9.2222222222222214</v>
      </c>
      <c r="U284" s="21">
        <v>150</v>
      </c>
      <c r="V284" s="20">
        <v>10</v>
      </c>
      <c r="W284" s="20">
        <f t="shared" si="51"/>
        <v>1.5</v>
      </c>
      <c r="X284" s="20">
        <f t="shared" si="52"/>
        <v>10.722222222222221</v>
      </c>
      <c r="Y284" s="20">
        <f t="shared" si="53"/>
        <v>15.333333333333332</v>
      </c>
      <c r="Z284" s="20">
        <v>20</v>
      </c>
      <c r="AA284" s="20">
        <f t="shared" si="54"/>
        <v>9.2777777777777786</v>
      </c>
      <c r="AB284" s="20"/>
    </row>
    <row r="285" spans="1:28" ht="42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IFERROR(VLOOKUP(INVENTARIO4[[#This Row],[Code]],FOTOS[],2,FALSE),"-")</f>
        <v>https://github.com/uberboutique/whataform-repo/raw/main/pictures/V0092.jpg</v>
      </c>
      <c r="L285" s="21"/>
      <c r="M285" s="19">
        <f t="shared" si="49"/>
        <v>20</v>
      </c>
      <c r="N285" s="20"/>
      <c r="O285" s="115">
        <v>1</v>
      </c>
      <c r="P285" s="21">
        <f>SUMIFS(VENTAS[Cantidad],VENTAS[Code],INVENTARIO4[[#This Row],[Code]])</f>
        <v>1</v>
      </c>
      <c r="Q285" s="21">
        <f>INVENTARIO4[[#This Row],[Entradas]]-INVENTARIO4[[#This Row],[Salidas]]</f>
        <v>0</v>
      </c>
      <c r="R285" s="20">
        <v>166</v>
      </c>
      <c r="S285" s="20">
        <v>18</v>
      </c>
      <c r="T285" s="20">
        <f t="shared" si="50"/>
        <v>9.2222222222222214</v>
      </c>
      <c r="U285" s="21">
        <v>150</v>
      </c>
      <c r="V285" s="20">
        <v>10</v>
      </c>
      <c r="W285" s="20">
        <f t="shared" si="51"/>
        <v>1.5</v>
      </c>
      <c r="X285" s="20">
        <f t="shared" si="52"/>
        <v>10.722222222222221</v>
      </c>
      <c r="Y285" s="20">
        <f t="shared" si="53"/>
        <v>15.333333333333332</v>
      </c>
      <c r="Z285" s="20">
        <v>20</v>
      </c>
      <c r="AA285" s="20">
        <f t="shared" si="54"/>
        <v>9.2777777777777786</v>
      </c>
      <c r="AB285" s="20"/>
    </row>
    <row r="286" spans="1:28" ht="14" x14ac:dyDescent="0.15">
      <c r="A286" s="23" t="s">
        <v>329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IFERROR(VLOOKUP(INVENTARIO4[[#This Row],[Code]],FOTOS[],2,FALSE),"-")</f>
        <v>-</v>
      </c>
      <c r="L286" s="21"/>
      <c r="M286" s="19">
        <f t="shared" si="49"/>
        <v>9</v>
      </c>
      <c r="N286" s="20"/>
      <c r="O286" s="115">
        <v>4</v>
      </c>
      <c r="P286" s="21">
        <v>1</v>
      </c>
      <c r="Q286" s="21">
        <f>INVENTARIO4[[#This Row],[Entradas]]-INVENTARIO4[[#This Row],[Salidas]]</f>
        <v>3</v>
      </c>
      <c r="R286" s="20">
        <v>96.75</v>
      </c>
      <c r="S286" s="20">
        <v>18</v>
      </c>
      <c r="T286" s="20">
        <f t="shared" si="50"/>
        <v>5.375</v>
      </c>
      <c r="U286" s="21">
        <v>45</v>
      </c>
      <c r="V286" s="20">
        <v>8</v>
      </c>
      <c r="W286" s="20">
        <f t="shared" si="51"/>
        <v>0.36</v>
      </c>
      <c r="X286" s="20">
        <f t="shared" si="52"/>
        <v>5.7350000000000003</v>
      </c>
      <c r="Y286" s="20">
        <f t="shared" si="53"/>
        <v>8.4224999999999994</v>
      </c>
      <c r="Z286" s="20">
        <v>9</v>
      </c>
      <c r="AA286" s="20">
        <f t="shared" si="54"/>
        <v>3.2650000000000001</v>
      </c>
      <c r="AB286" s="20"/>
    </row>
    <row r="287" spans="1:28" ht="42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IFERROR(VLOOKUP(INVENTARIO4[[#This Row],[Code]],FOTOS[],2,FALSE),"-")</f>
        <v>https://github.com/uberboutique/whataform-repo/raw/main/pictures/V0093.jpg</v>
      </c>
      <c r="L287" s="21"/>
      <c r="M287" s="19">
        <f t="shared" si="49"/>
        <v>20</v>
      </c>
      <c r="N287" s="20"/>
      <c r="O287" s="115">
        <v>3</v>
      </c>
      <c r="P287" s="21">
        <f>SUMIFS(VENTAS[Cantidad],VENTAS[Code],INVENTARIO4[[#This Row],[Code]])</f>
        <v>3</v>
      </c>
      <c r="Q287" s="21">
        <f>INVENTARIO4[[#This Row],[Entradas]]-INVENTARIO4[[#This Row],[Salidas]]</f>
        <v>0</v>
      </c>
      <c r="R287" s="20">
        <v>166</v>
      </c>
      <c r="S287" s="20">
        <v>18</v>
      </c>
      <c r="T287" s="20">
        <f t="shared" si="50"/>
        <v>9.2222222222222214</v>
      </c>
      <c r="U287" s="21">
        <v>150</v>
      </c>
      <c r="V287" s="20">
        <v>10</v>
      </c>
      <c r="W287" s="20">
        <f t="shared" si="51"/>
        <v>1.5</v>
      </c>
      <c r="X287" s="20">
        <f t="shared" si="52"/>
        <v>10.722222222222221</v>
      </c>
      <c r="Y287" s="20">
        <f t="shared" si="53"/>
        <v>15.333333333333332</v>
      </c>
      <c r="Z287" s="20">
        <v>20</v>
      </c>
      <c r="AA287" s="20">
        <f t="shared" si="54"/>
        <v>9.2777777777777786</v>
      </c>
      <c r="AB287" s="20"/>
    </row>
    <row r="288" spans="1:28" ht="28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IFERROR(VLOOKUP(INVENTARIO4[[#This Row],[Code]],FOTOS[],2,FALSE),"-")</f>
        <v>https://github.com/uberboutique/whataform-repo/raw/main/pictures/V0094.jpg</v>
      </c>
      <c r="L288" s="21"/>
      <c r="M288" s="19">
        <f t="shared" si="49"/>
        <v>20</v>
      </c>
      <c r="N288" s="20"/>
      <c r="O288" s="115">
        <v>3</v>
      </c>
      <c r="P288" s="21">
        <f>SUMIFS(VENTAS[Cantidad],VENTAS[Code],INVENTARIO4[[#This Row],[Code]])</f>
        <v>3</v>
      </c>
      <c r="Q288" s="21">
        <f>INVENTARIO4[[#This Row],[Entradas]]-INVENTARIO4[[#This Row],[Salidas]]</f>
        <v>0</v>
      </c>
      <c r="R288" s="20">
        <v>166</v>
      </c>
      <c r="S288" s="20">
        <v>18</v>
      </c>
      <c r="T288" s="20">
        <f t="shared" si="50"/>
        <v>9.2222222222222214</v>
      </c>
      <c r="U288" s="21">
        <v>150</v>
      </c>
      <c r="V288" s="20">
        <v>10</v>
      </c>
      <c r="W288" s="20">
        <f t="shared" si="51"/>
        <v>1.5</v>
      </c>
      <c r="X288" s="20">
        <f t="shared" si="52"/>
        <v>10.722222222222221</v>
      </c>
      <c r="Y288" s="20">
        <f t="shared" si="53"/>
        <v>15.333333333333332</v>
      </c>
      <c r="Z288" s="20">
        <v>20</v>
      </c>
      <c r="AA288" s="20">
        <f t="shared" si="54"/>
        <v>9.2777777777777786</v>
      </c>
      <c r="AB288" s="20"/>
    </row>
    <row r="289" spans="1:28" ht="14" x14ac:dyDescent="0.15">
      <c r="A289" s="23" t="s">
        <v>330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IFERROR(VLOOKUP(INVENTARIO4[[#This Row],[Code]],FOTOS[],2,FALSE),"-")</f>
        <v>-</v>
      </c>
      <c r="L289" s="21"/>
      <c r="M289" s="19">
        <f t="shared" si="49"/>
        <v>9</v>
      </c>
      <c r="N289" s="20"/>
      <c r="O289" s="118">
        <v>3</v>
      </c>
      <c r="P289" s="21">
        <f>SUMIFS(VENTAS[Cantidad],VENTAS[Code],INVENTARIO4[[#This Row],[Code]])</f>
        <v>2</v>
      </c>
      <c r="Q289" s="21">
        <f>INVENTARIO4[[#This Row],[Entradas]]-INVENTARIO4[[#This Row],[Salidas]]</f>
        <v>1</v>
      </c>
      <c r="R289" s="20">
        <v>96.75</v>
      </c>
      <c r="S289" s="20">
        <v>18</v>
      </c>
      <c r="T289" s="20">
        <f t="shared" si="50"/>
        <v>5.375</v>
      </c>
      <c r="U289" s="21">
        <v>45</v>
      </c>
      <c r="V289" s="20">
        <v>8</v>
      </c>
      <c r="W289" s="20">
        <f t="shared" si="51"/>
        <v>0.36</v>
      </c>
      <c r="X289" s="20">
        <f t="shared" si="52"/>
        <v>5.7350000000000003</v>
      </c>
      <c r="Y289" s="20">
        <f t="shared" si="53"/>
        <v>8.4224999999999994</v>
      </c>
      <c r="Z289" s="20">
        <v>9</v>
      </c>
      <c r="AA289" s="20">
        <f t="shared" si="54"/>
        <v>3.2650000000000001</v>
      </c>
      <c r="AB289" s="20"/>
    </row>
    <row r="290" spans="1:28" ht="14" x14ac:dyDescent="0.15">
      <c r="A290" s="23" t="s">
        <v>331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IFERROR(VLOOKUP(INVENTARIO4[[#This Row],[Code]],FOTOS[],2,FALSE),"-")</f>
        <v>-</v>
      </c>
      <c r="L290" s="21"/>
      <c r="M290" s="19">
        <f t="shared" si="49"/>
        <v>9</v>
      </c>
      <c r="N290" s="20"/>
      <c r="O290" s="115">
        <v>3</v>
      </c>
      <c r="P290" s="21">
        <f>SUMIFS(VENTAS[Cantidad],VENTAS[Code],INVENTARIO4[[#This Row],[Code]])</f>
        <v>2</v>
      </c>
      <c r="Q290" s="21">
        <f>INVENTARIO4[[#This Row],[Entradas]]-INVENTARIO4[[#This Row],[Salidas]]</f>
        <v>1</v>
      </c>
      <c r="R290" s="20">
        <v>96.75</v>
      </c>
      <c r="S290" s="20">
        <v>18</v>
      </c>
      <c r="T290" s="20">
        <f t="shared" si="50"/>
        <v>5.375</v>
      </c>
      <c r="U290" s="21">
        <v>45</v>
      </c>
      <c r="V290" s="20">
        <v>8</v>
      </c>
      <c r="W290" s="20">
        <f t="shared" si="51"/>
        <v>0.36</v>
      </c>
      <c r="X290" s="20">
        <f t="shared" si="52"/>
        <v>5.7350000000000003</v>
      </c>
      <c r="Y290" s="20">
        <f t="shared" si="53"/>
        <v>8.4224999999999994</v>
      </c>
      <c r="Z290" s="20">
        <v>9</v>
      </c>
      <c r="AA290" s="20">
        <f t="shared" si="54"/>
        <v>3.2650000000000001</v>
      </c>
      <c r="AB290" s="20"/>
    </row>
    <row r="291" spans="1:28" ht="14" x14ac:dyDescent="0.15">
      <c r="A291" s="23" t="s">
        <v>310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IFERROR(VLOOKUP(INVENTARIO4[[#This Row],[Code]],FOTOS[],2,FALSE),"-")</f>
        <v>-</v>
      </c>
      <c r="L291" s="21"/>
      <c r="M291" s="19">
        <f t="shared" si="49"/>
        <v>10</v>
      </c>
      <c r="N291" s="20"/>
      <c r="O291" s="118">
        <v>6</v>
      </c>
      <c r="P291" s="21">
        <f>SUMIFS(VENTAS[Cantidad],VENTAS[Code],INVENTARIO4[[#This Row],[Code]])</f>
        <v>0</v>
      </c>
      <c r="Q291" s="21">
        <f>INVENTARIO4[[#This Row],[Entradas]]-INVENTARIO4[[#This Row],[Salidas]]</f>
        <v>6</v>
      </c>
      <c r="R291" s="20">
        <v>67.5</v>
      </c>
      <c r="S291" s="20">
        <v>18</v>
      </c>
      <c r="T291" s="20">
        <f t="shared" si="50"/>
        <v>3.75</v>
      </c>
      <c r="U291" s="21">
        <v>50</v>
      </c>
      <c r="V291" s="20">
        <v>8</v>
      </c>
      <c r="W291" s="20">
        <f t="shared" si="51"/>
        <v>0.4</v>
      </c>
      <c r="X291" s="20">
        <f t="shared" si="52"/>
        <v>4.1500000000000004</v>
      </c>
      <c r="Y291" s="20">
        <f t="shared" si="53"/>
        <v>6.0250000000000004</v>
      </c>
      <c r="Z291" s="20">
        <v>10</v>
      </c>
      <c r="AA291" s="20">
        <f t="shared" si="54"/>
        <v>5.85</v>
      </c>
      <c r="AB291" s="20"/>
    </row>
    <row r="292" spans="1:28" ht="14" x14ac:dyDescent="0.15">
      <c r="A292" s="23" t="s">
        <v>279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IFERROR(VLOOKUP(INVENTARIO4[[#This Row],[Code]],FOTOS[],2,FALSE),"-")</f>
        <v>-</v>
      </c>
      <c r="L292" s="21"/>
      <c r="M292" s="19">
        <f t="shared" si="49"/>
        <v>18</v>
      </c>
      <c r="N292" s="20"/>
      <c r="O292" s="115">
        <v>3</v>
      </c>
      <c r="P292" s="21">
        <f>SUMIFS(VENTAS[Cantidad],VENTAS[Code],INVENTARIO4[[#This Row],[Code]])</f>
        <v>1</v>
      </c>
      <c r="Q292" s="21">
        <f>INVENTARIO4[[#This Row],[Entradas]]-INVENTARIO4[[#This Row],[Salidas]]</f>
        <v>2</v>
      </c>
      <c r="R292" s="20">
        <v>166</v>
      </c>
      <c r="S292" s="20">
        <v>18</v>
      </c>
      <c r="T292" s="20">
        <f t="shared" si="50"/>
        <v>9.2222222222222214</v>
      </c>
      <c r="U292" s="21">
        <v>150</v>
      </c>
      <c r="V292" s="20">
        <v>10</v>
      </c>
      <c r="W292" s="20">
        <f t="shared" si="51"/>
        <v>1.5</v>
      </c>
      <c r="X292" s="20">
        <f t="shared" si="52"/>
        <v>10.722222222222221</v>
      </c>
      <c r="Y292" s="20">
        <f t="shared" si="53"/>
        <v>15.333333333333332</v>
      </c>
      <c r="Z292" s="20">
        <v>18</v>
      </c>
      <c r="AA292" s="20">
        <f t="shared" si="54"/>
        <v>7.2777777777777786</v>
      </c>
      <c r="AB292" s="20"/>
    </row>
    <row r="293" spans="1:28" ht="28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IFERROR(VLOOKUP(INVENTARIO4[[#This Row],[Code]],FOTOS[],2,FALSE),"-")</f>
        <v>https://github.com/uberboutique/whataform-repo/raw/main/pictures/V0096.jpg</v>
      </c>
      <c r="L293" s="21"/>
      <c r="M293" s="19">
        <f t="shared" si="49"/>
        <v>20</v>
      </c>
      <c r="N293" s="20"/>
      <c r="O293" s="115">
        <v>3</v>
      </c>
      <c r="P293" s="21">
        <f>SUMIFS(VENTAS[Cantidad],VENTAS[Code],INVENTARIO4[[#This Row],[Code]])</f>
        <v>3</v>
      </c>
      <c r="Q293" s="21">
        <f>INVENTARIO4[[#This Row],[Entradas]]-INVENTARIO4[[#This Row],[Salidas]]</f>
        <v>0</v>
      </c>
      <c r="R293" s="20">
        <v>166</v>
      </c>
      <c r="S293" s="20">
        <v>18</v>
      </c>
      <c r="T293" s="20">
        <f t="shared" si="50"/>
        <v>9.2222222222222214</v>
      </c>
      <c r="U293" s="21">
        <v>150</v>
      </c>
      <c r="V293" s="20">
        <v>10</v>
      </c>
      <c r="W293" s="20">
        <f t="shared" si="51"/>
        <v>1.5</v>
      </c>
      <c r="X293" s="20">
        <f t="shared" si="52"/>
        <v>10.722222222222221</v>
      </c>
      <c r="Y293" s="20">
        <f t="shared" si="53"/>
        <v>15.333333333333332</v>
      </c>
      <c r="Z293" s="20">
        <v>20</v>
      </c>
      <c r="AA293" s="20">
        <f t="shared" si="54"/>
        <v>9.2777777777777786</v>
      </c>
      <c r="AB293" s="20"/>
    </row>
    <row r="294" spans="1:28" ht="28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IFERROR(VLOOKUP(INVENTARIO4[[#This Row],[Code]],FOTOS[],2,FALSE),"-")</f>
        <v>https://github.com/uberboutique/whataform-repo/raw/main/pictures/V0097.jpg</v>
      </c>
      <c r="L294" s="21"/>
      <c r="M294" s="19">
        <f t="shared" si="49"/>
        <v>20</v>
      </c>
      <c r="N294" s="20"/>
      <c r="O294" s="115">
        <v>3</v>
      </c>
      <c r="P294" s="21">
        <f>SUMIFS(VENTAS[Cantidad],VENTAS[Code],INVENTARIO4[[#This Row],[Code]])</f>
        <v>3</v>
      </c>
      <c r="Q294" s="21">
        <f>INVENTARIO4[[#This Row],[Entradas]]-INVENTARIO4[[#This Row],[Salidas]]</f>
        <v>0</v>
      </c>
      <c r="R294" s="20">
        <v>166</v>
      </c>
      <c r="S294" s="20">
        <v>18</v>
      </c>
      <c r="T294" s="20">
        <f t="shared" si="50"/>
        <v>9.2222222222222214</v>
      </c>
      <c r="U294" s="21">
        <v>150</v>
      </c>
      <c r="V294" s="20">
        <v>10</v>
      </c>
      <c r="W294" s="20">
        <f t="shared" si="51"/>
        <v>1.5</v>
      </c>
      <c r="X294" s="20">
        <f t="shared" si="52"/>
        <v>10.722222222222221</v>
      </c>
      <c r="Y294" s="20">
        <f t="shared" si="53"/>
        <v>15.333333333333332</v>
      </c>
      <c r="Z294" s="20">
        <v>20</v>
      </c>
      <c r="AA294" s="20">
        <f t="shared" si="54"/>
        <v>9.2777777777777786</v>
      </c>
      <c r="AB294" s="20"/>
    </row>
    <row r="295" spans="1:28" ht="28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IFERROR(VLOOKUP(INVENTARIO4[[#This Row],[Code]],FOTOS[],2,FALSE),"-")</f>
        <v>https://github.com/uberboutique/whataform-repo/raw/main/pictures/V0098.jpg</v>
      </c>
      <c r="L295" s="21"/>
      <c r="M295" s="19">
        <f t="shared" si="49"/>
        <v>20</v>
      </c>
      <c r="N295" s="20"/>
      <c r="O295" s="115">
        <v>3</v>
      </c>
      <c r="P295" s="21">
        <f>SUMIFS(VENTAS[Cantidad],VENTAS[Code],INVENTARIO4[[#This Row],[Code]])</f>
        <v>3</v>
      </c>
      <c r="Q295" s="21">
        <f>INVENTARIO4[[#This Row],[Entradas]]-INVENTARIO4[[#This Row],[Salidas]]</f>
        <v>0</v>
      </c>
      <c r="R295" s="20">
        <v>166</v>
      </c>
      <c r="S295" s="20">
        <v>18</v>
      </c>
      <c r="T295" s="20">
        <f t="shared" si="50"/>
        <v>9.2222222222222214</v>
      </c>
      <c r="U295" s="21">
        <v>150</v>
      </c>
      <c r="V295" s="20">
        <v>10</v>
      </c>
      <c r="W295" s="20">
        <f t="shared" si="51"/>
        <v>1.5</v>
      </c>
      <c r="X295" s="20">
        <f t="shared" si="52"/>
        <v>10.722222222222221</v>
      </c>
      <c r="Y295" s="20">
        <f t="shared" si="53"/>
        <v>15.333333333333332</v>
      </c>
      <c r="Z295" s="20">
        <v>20</v>
      </c>
      <c r="AA295" s="20">
        <f t="shared" si="54"/>
        <v>9.2777777777777786</v>
      </c>
      <c r="AB295" s="20"/>
    </row>
    <row r="296" spans="1:28" ht="14" x14ac:dyDescent="0.15">
      <c r="A296" s="23" t="s">
        <v>283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IFERROR(VLOOKUP(INVENTARIO4[[#This Row],[Code]],FOTOS[],2,FALSE),"-")</f>
        <v>-</v>
      </c>
      <c r="L296" s="21"/>
      <c r="M296" s="19">
        <f t="shared" si="49"/>
        <v>18</v>
      </c>
      <c r="N296" s="20"/>
      <c r="O296" s="115">
        <v>3</v>
      </c>
      <c r="P296" s="21">
        <f>SUMIFS(VENTAS[Cantidad],VENTAS[Code],INVENTARIO4[[#This Row],[Code]])</f>
        <v>1</v>
      </c>
      <c r="Q296" s="21">
        <f>INVENTARIO4[[#This Row],[Entradas]]-INVENTARIO4[[#This Row],[Salidas]]</f>
        <v>2</v>
      </c>
      <c r="R296" s="20">
        <v>166</v>
      </c>
      <c r="S296" s="20">
        <v>18</v>
      </c>
      <c r="T296" s="20">
        <f t="shared" si="50"/>
        <v>9.2222222222222214</v>
      </c>
      <c r="U296" s="21">
        <v>150</v>
      </c>
      <c r="V296" s="20">
        <v>10</v>
      </c>
      <c r="W296" s="20">
        <f t="shared" si="51"/>
        <v>1.5</v>
      </c>
      <c r="X296" s="20">
        <f t="shared" si="52"/>
        <v>10.722222222222221</v>
      </c>
      <c r="Y296" s="20">
        <f t="shared" si="53"/>
        <v>15.333333333333332</v>
      </c>
      <c r="Z296" s="20">
        <v>18</v>
      </c>
      <c r="AA296" s="20">
        <f t="shared" si="54"/>
        <v>7.2777777777777786</v>
      </c>
      <c r="AB296" s="20"/>
    </row>
    <row r="297" spans="1:28" ht="28" x14ac:dyDescent="0.15">
      <c r="A297" s="44" t="s">
        <v>284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IFERROR(VLOOKUP(INVENTARIO4[[#This Row],[Code]],FOTOS[],2,FALSE),"-")</f>
        <v>-</v>
      </c>
      <c r="L297" s="21"/>
      <c r="M297" s="19">
        <f t="shared" si="49"/>
        <v>18</v>
      </c>
      <c r="N297" s="20"/>
      <c r="O297" s="118">
        <v>2</v>
      </c>
      <c r="P297" s="21">
        <f>SUMIFS(VENTAS[Cantidad],VENTAS[Code],INVENTARIO4[[#This Row],[Code]])</f>
        <v>0</v>
      </c>
      <c r="Q297" s="21">
        <f>INVENTARIO4[[#This Row],[Entradas]]-INVENTARIO4[[#This Row],[Salidas]]</f>
        <v>2</v>
      </c>
      <c r="R297" s="20">
        <v>166</v>
      </c>
      <c r="S297" s="20">
        <v>18</v>
      </c>
      <c r="T297" s="20">
        <f t="shared" si="50"/>
        <v>9.2222222222222214</v>
      </c>
      <c r="U297" s="21">
        <v>150</v>
      </c>
      <c r="V297" s="20">
        <v>10</v>
      </c>
      <c r="W297" s="20">
        <f t="shared" si="51"/>
        <v>1.5</v>
      </c>
      <c r="X297" s="20">
        <f t="shared" si="52"/>
        <v>10.722222222222221</v>
      </c>
      <c r="Y297" s="20">
        <f t="shared" si="53"/>
        <v>15.333333333333332</v>
      </c>
      <c r="Z297" s="20">
        <v>18</v>
      </c>
      <c r="AA297" s="20">
        <f t="shared" si="54"/>
        <v>7.2777777777777786</v>
      </c>
      <c r="AB297" s="20"/>
    </row>
    <row r="298" spans="1:28" ht="14" x14ac:dyDescent="0.15">
      <c r="A298" s="23" t="s">
        <v>285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IFERROR(VLOOKUP(INVENTARIO4[[#This Row],[Code]],FOTOS[],2,FALSE),"-")</f>
        <v>-</v>
      </c>
      <c r="L298" s="21"/>
      <c r="M298" s="19">
        <f t="shared" si="49"/>
        <v>18</v>
      </c>
      <c r="N298" s="20"/>
      <c r="O298" s="115">
        <v>3</v>
      </c>
      <c r="P298" s="21">
        <f>SUMIFS(VENTAS[Cantidad],VENTAS[Code],INVENTARIO4[[#This Row],[Code]])</f>
        <v>1</v>
      </c>
      <c r="Q298" s="21">
        <f>INVENTARIO4[[#This Row],[Entradas]]-INVENTARIO4[[#This Row],[Salidas]]</f>
        <v>2</v>
      </c>
      <c r="R298" s="20">
        <v>166</v>
      </c>
      <c r="S298" s="20">
        <v>18</v>
      </c>
      <c r="T298" s="20">
        <f t="shared" si="50"/>
        <v>9.2222222222222214</v>
      </c>
      <c r="U298" s="21">
        <v>150</v>
      </c>
      <c r="V298" s="20">
        <v>10</v>
      </c>
      <c r="W298" s="20">
        <f t="shared" si="51"/>
        <v>1.5</v>
      </c>
      <c r="X298" s="20">
        <f t="shared" si="52"/>
        <v>10.722222222222221</v>
      </c>
      <c r="Y298" s="20">
        <f t="shared" si="53"/>
        <v>15.333333333333332</v>
      </c>
      <c r="Z298" s="20">
        <v>18</v>
      </c>
      <c r="AA298" s="20">
        <f t="shared" si="54"/>
        <v>7.2777777777777786</v>
      </c>
      <c r="AB298" s="20"/>
    </row>
    <row r="299" spans="1:28" ht="14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IFERROR(VLOOKUP(INVENTARIO4[[#This Row],[Code]],FOTOS[],2,FALSE),"-")</f>
        <v>https://github.com/uberboutique/whataform-repo/raw/main/pictures/V0102.jpg</v>
      </c>
      <c r="L299" s="21"/>
      <c r="M299" s="19">
        <f t="shared" si="49"/>
        <v>15</v>
      </c>
      <c r="N299" s="20"/>
      <c r="O299" s="115">
        <v>3</v>
      </c>
      <c r="P299" s="21">
        <f>SUMIFS(VENTAS[Cantidad],VENTAS[Code],INVENTARIO4[[#This Row],[Code]])</f>
        <v>3</v>
      </c>
      <c r="Q299" s="21">
        <f>INVENTARIO4[[#This Row],[Entradas]]-INVENTARIO4[[#This Row],[Salidas]]</f>
        <v>0</v>
      </c>
      <c r="R299" s="20">
        <v>166</v>
      </c>
      <c r="S299" s="20">
        <v>18</v>
      </c>
      <c r="T299" s="20">
        <f t="shared" si="50"/>
        <v>9.2222222222222214</v>
      </c>
      <c r="U299" s="21">
        <v>150</v>
      </c>
      <c r="V299" s="20">
        <v>10</v>
      </c>
      <c r="W299" s="20">
        <f t="shared" si="51"/>
        <v>1.5</v>
      </c>
      <c r="X299" s="20">
        <f t="shared" si="52"/>
        <v>10.722222222222221</v>
      </c>
      <c r="Y299" s="20">
        <f t="shared" si="53"/>
        <v>15.333333333333332</v>
      </c>
      <c r="Z299" s="20">
        <v>15</v>
      </c>
      <c r="AA299" s="20">
        <f t="shared" si="54"/>
        <v>4.2777777777777786</v>
      </c>
      <c r="AB299" s="20"/>
    </row>
    <row r="300" spans="1:28" ht="14" x14ac:dyDescent="0.15">
      <c r="A300" s="23" t="s">
        <v>287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IFERROR(VLOOKUP(INVENTARIO4[[#This Row],[Code]],FOTOS[],2,FALSE),"-")</f>
        <v>-</v>
      </c>
      <c r="L300" s="21"/>
      <c r="M300" s="19">
        <f t="shared" si="49"/>
        <v>18</v>
      </c>
      <c r="N300" s="20"/>
      <c r="O300" s="115">
        <v>3</v>
      </c>
      <c r="P300" s="21">
        <f>SUMIFS(VENTAS[Cantidad],VENTAS[Code],INVENTARIO4[[#This Row],[Code]])</f>
        <v>2</v>
      </c>
      <c r="Q300" s="21">
        <f>INVENTARIO4[[#This Row],[Entradas]]-INVENTARIO4[[#This Row],[Salidas]]</f>
        <v>1</v>
      </c>
      <c r="R300" s="20">
        <v>166</v>
      </c>
      <c r="S300" s="20">
        <v>18</v>
      </c>
      <c r="T300" s="20">
        <f t="shared" si="50"/>
        <v>9.2222222222222214</v>
      </c>
      <c r="U300" s="21">
        <v>150</v>
      </c>
      <c r="V300" s="20">
        <v>10</v>
      </c>
      <c r="W300" s="20">
        <f t="shared" si="51"/>
        <v>1.5</v>
      </c>
      <c r="X300" s="20">
        <f t="shared" si="52"/>
        <v>10.722222222222221</v>
      </c>
      <c r="Y300" s="20">
        <f t="shared" si="53"/>
        <v>15.333333333333332</v>
      </c>
      <c r="Z300" s="20">
        <v>18</v>
      </c>
      <c r="AA300" s="20">
        <f t="shared" si="54"/>
        <v>7.2777777777777786</v>
      </c>
      <c r="AB300" s="20"/>
    </row>
    <row r="301" spans="1:28" ht="14" x14ac:dyDescent="0.15">
      <c r="A301" s="23" t="s">
        <v>288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IFERROR(VLOOKUP(INVENTARIO4[[#This Row],[Code]],FOTOS[],2,FALSE),"-")</f>
        <v>-</v>
      </c>
      <c r="L301" s="21"/>
      <c r="M301" s="19">
        <f t="shared" si="49"/>
        <v>18</v>
      </c>
      <c r="N301" s="20"/>
      <c r="O301" s="118">
        <v>4</v>
      </c>
      <c r="P301" s="21">
        <f>SUMIFS(VENTAS[Cantidad],VENTAS[Code],INVENTARIO4[[#This Row],[Code]])</f>
        <v>3</v>
      </c>
      <c r="Q301" s="21">
        <f>INVENTARIO4[[#This Row],[Entradas]]-INVENTARIO4[[#This Row],[Salidas]]</f>
        <v>1</v>
      </c>
      <c r="R301" s="20">
        <v>166</v>
      </c>
      <c r="S301" s="20">
        <v>18</v>
      </c>
      <c r="T301" s="20">
        <f t="shared" si="50"/>
        <v>9.2222222222222214</v>
      </c>
      <c r="U301" s="21">
        <v>150</v>
      </c>
      <c r="V301" s="20">
        <v>10</v>
      </c>
      <c r="W301" s="20">
        <f t="shared" si="51"/>
        <v>1.5</v>
      </c>
      <c r="X301" s="20">
        <f t="shared" si="52"/>
        <v>10.722222222222221</v>
      </c>
      <c r="Y301" s="20">
        <f t="shared" si="53"/>
        <v>15.333333333333332</v>
      </c>
      <c r="Z301" s="20">
        <v>18</v>
      </c>
      <c r="AA301" s="20">
        <f t="shared" si="54"/>
        <v>7.2777777777777786</v>
      </c>
      <c r="AB301" s="20"/>
    </row>
    <row r="302" spans="1:28" ht="14" x14ac:dyDescent="0.15">
      <c r="A302" s="23" t="s">
        <v>289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IFERROR(VLOOKUP(INVENTARIO4[[#This Row],[Code]],FOTOS[],2,FALSE),"-")</f>
        <v>-</v>
      </c>
      <c r="L302" s="21"/>
      <c r="M302" s="19">
        <f t="shared" si="49"/>
        <v>18</v>
      </c>
      <c r="N302" s="20"/>
      <c r="O302" s="115">
        <v>2</v>
      </c>
      <c r="P302" s="21">
        <f>SUMIFS(VENTAS[Cantidad],VENTAS[Code],INVENTARIO4[[#This Row],[Code]])</f>
        <v>0</v>
      </c>
      <c r="Q302" s="21">
        <f>INVENTARIO4[[#This Row],[Entradas]]-INVENTARIO4[[#This Row],[Salidas]]</f>
        <v>2</v>
      </c>
      <c r="R302" s="20">
        <v>166</v>
      </c>
      <c r="S302" s="20">
        <v>18</v>
      </c>
      <c r="T302" s="20">
        <f t="shared" si="50"/>
        <v>9.2222222222222214</v>
      </c>
      <c r="U302" s="21">
        <v>150</v>
      </c>
      <c r="V302" s="20">
        <v>10</v>
      </c>
      <c r="W302" s="20">
        <f t="shared" si="51"/>
        <v>1.5</v>
      </c>
      <c r="X302" s="20">
        <f t="shared" si="52"/>
        <v>10.722222222222221</v>
      </c>
      <c r="Y302" s="20">
        <f t="shared" si="53"/>
        <v>15.333333333333332</v>
      </c>
      <c r="Z302" s="20">
        <v>18</v>
      </c>
      <c r="AA302" s="20">
        <f t="shared" si="54"/>
        <v>7.2777777777777786</v>
      </c>
      <c r="AB302" s="20"/>
    </row>
    <row r="303" spans="1:28" ht="28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IFERROR(VLOOKUP(INVENTARIO4[[#This Row],[Code]],FOTOS[],2,FALSE),"-")</f>
        <v>https://github.com/uberboutique/whataform-repo/raw/main/pictures/V0106.jpg</v>
      </c>
      <c r="L303" s="21"/>
      <c r="M303" s="19">
        <f t="shared" si="49"/>
        <v>15</v>
      </c>
      <c r="N303" s="20"/>
      <c r="O303" s="115">
        <v>4</v>
      </c>
      <c r="P303" s="21">
        <f>SUMIFS(VENTAS[Cantidad],VENTAS[Code],INVENTARIO4[[#This Row],[Code]])</f>
        <v>4</v>
      </c>
      <c r="Q303" s="21">
        <f>INVENTARIO4[[#This Row],[Entradas]]-INVENTARIO4[[#This Row],[Salidas]]</f>
        <v>0</v>
      </c>
      <c r="R303" s="20">
        <v>166</v>
      </c>
      <c r="S303" s="20">
        <v>18</v>
      </c>
      <c r="T303" s="20">
        <f t="shared" si="50"/>
        <v>9.2222222222222214</v>
      </c>
      <c r="U303" s="21">
        <v>150</v>
      </c>
      <c r="V303" s="20">
        <v>10</v>
      </c>
      <c r="W303" s="20">
        <f t="shared" si="51"/>
        <v>1.5</v>
      </c>
      <c r="X303" s="20">
        <f t="shared" si="52"/>
        <v>10.722222222222221</v>
      </c>
      <c r="Y303" s="20">
        <f t="shared" si="53"/>
        <v>15.333333333333332</v>
      </c>
      <c r="Z303" s="20">
        <v>15</v>
      </c>
      <c r="AA303" s="20">
        <f t="shared" si="54"/>
        <v>4.2777777777777786</v>
      </c>
      <c r="AB303" s="20"/>
    </row>
    <row r="304" spans="1:28" ht="14" x14ac:dyDescent="0.15">
      <c r="A304" s="23" t="s">
        <v>291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IFERROR(VLOOKUP(INVENTARIO4[[#This Row],[Code]],FOTOS[],2,FALSE),"-")</f>
        <v>-</v>
      </c>
      <c r="L304" s="21"/>
      <c r="M304" s="19">
        <f t="shared" si="49"/>
        <v>18</v>
      </c>
      <c r="N304" s="20"/>
      <c r="O304" s="115">
        <v>4</v>
      </c>
      <c r="P304" s="21">
        <f>SUMIFS(VENTAS[Cantidad],VENTAS[Code],INVENTARIO4[[#This Row],[Code]])</f>
        <v>2</v>
      </c>
      <c r="Q304" s="21">
        <f>INVENTARIO4[[#This Row],[Entradas]]-INVENTARIO4[[#This Row],[Salidas]]</f>
        <v>2</v>
      </c>
      <c r="R304" s="20">
        <v>166</v>
      </c>
      <c r="S304" s="20">
        <v>18</v>
      </c>
      <c r="T304" s="20">
        <f t="shared" si="50"/>
        <v>9.2222222222222214</v>
      </c>
      <c r="U304" s="21">
        <v>150</v>
      </c>
      <c r="V304" s="20">
        <v>10</v>
      </c>
      <c r="W304" s="20">
        <f t="shared" si="51"/>
        <v>1.5</v>
      </c>
      <c r="X304" s="20">
        <f t="shared" si="52"/>
        <v>10.722222222222221</v>
      </c>
      <c r="Y304" s="20">
        <f t="shared" si="53"/>
        <v>15.333333333333332</v>
      </c>
      <c r="Z304" s="20">
        <v>18</v>
      </c>
      <c r="AA304" s="20">
        <f t="shared" si="54"/>
        <v>7.2777777777777786</v>
      </c>
      <c r="AB304" s="20"/>
    </row>
    <row r="305" spans="1:28" ht="14" x14ac:dyDescent="0.15">
      <c r="A305" s="23" t="s">
        <v>292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IFERROR(VLOOKUP(INVENTARIO4[[#This Row],[Code]],FOTOS[],2,FALSE),"-")</f>
        <v>-</v>
      </c>
      <c r="L305" s="21"/>
      <c r="M305" s="19">
        <f t="shared" si="49"/>
        <v>18</v>
      </c>
      <c r="N305" s="20"/>
      <c r="O305" s="118">
        <v>3</v>
      </c>
      <c r="P305" s="21">
        <f>SUMIFS(VENTAS[Cantidad],VENTAS[Code],INVENTARIO4[[#This Row],[Code]])</f>
        <v>2</v>
      </c>
      <c r="Q305" s="21">
        <f>INVENTARIO4[[#This Row],[Entradas]]-INVENTARIO4[[#This Row],[Salidas]]</f>
        <v>1</v>
      </c>
      <c r="R305" s="20">
        <v>166</v>
      </c>
      <c r="S305" s="20">
        <v>18</v>
      </c>
      <c r="T305" s="20">
        <f t="shared" si="50"/>
        <v>9.2222222222222214</v>
      </c>
      <c r="U305" s="21">
        <v>150</v>
      </c>
      <c r="V305" s="20">
        <v>10</v>
      </c>
      <c r="W305" s="20">
        <f t="shared" si="51"/>
        <v>1.5</v>
      </c>
      <c r="X305" s="20">
        <f t="shared" si="52"/>
        <v>10.722222222222221</v>
      </c>
      <c r="Y305" s="20">
        <f t="shared" si="53"/>
        <v>15.333333333333332</v>
      </c>
      <c r="Z305" s="20">
        <v>18</v>
      </c>
      <c r="AA305" s="20">
        <f t="shared" si="54"/>
        <v>7.2777777777777786</v>
      </c>
      <c r="AB305" s="20"/>
    </row>
    <row r="306" spans="1:28" ht="28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IFERROR(VLOOKUP(INVENTARIO4[[#This Row],[Code]],FOTOS[],2,FALSE),"-")</f>
        <v>https://github.com/uberboutique/whataform-repo/raw/main/pictures/V0109.jpg</v>
      </c>
      <c r="L306" s="21"/>
      <c r="M306" s="19">
        <f t="shared" si="49"/>
        <v>15</v>
      </c>
      <c r="N306" s="20"/>
      <c r="O306" s="115">
        <v>4</v>
      </c>
      <c r="P306" s="21">
        <f>SUMIFS(VENTAS[Cantidad],VENTAS[Code],INVENTARIO4[[#This Row],[Code]])</f>
        <v>4</v>
      </c>
      <c r="Q306" s="21">
        <f>INVENTARIO4[[#This Row],[Entradas]]-INVENTARIO4[[#This Row],[Salidas]]</f>
        <v>0</v>
      </c>
      <c r="R306" s="20">
        <v>166</v>
      </c>
      <c r="S306" s="20">
        <v>18</v>
      </c>
      <c r="T306" s="20">
        <f t="shared" si="50"/>
        <v>9.2222222222222214</v>
      </c>
      <c r="U306" s="21">
        <v>150</v>
      </c>
      <c r="V306" s="20">
        <v>10</v>
      </c>
      <c r="W306" s="20">
        <f t="shared" si="51"/>
        <v>1.5</v>
      </c>
      <c r="X306" s="20">
        <f t="shared" si="52"/>
        <v>10.722222222222221</v>
      </c>
      <c r="Y306" s="20">
        <f t="shared" si="53"/>
        <v>15.333333333333332</v>
      </c>
      <c r="Z306" s="20">
        <v>15</v>
      </c>
      <c r="AA306" s="20">
        <f t="shared" si="54"/>
        <v>4.2777777777777786</v>
      </c>
      <c r="AB306" s="20"/>
    </row>
    <row r="307" spans="1:28" ht="14" x14ac:dyDescent="0.15">
      <c r="A307" s="23" t="s">
        <v>294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IFERROR(VLOOKUP(INVENTARIO4[[#This Row],[Code]],FOTOS[],2,FALSE),"-")</f>
        <v>-</v>
      </c>
      <c r="L307" s="21"/>
      <c r="M307" s="19">
        <f t="shared" si="49"/>
        <v>15</v>
      </c>
      <c r="N307" s="20"/>
      <c r="O307" s="118">
        <v>3</v>
      </c>
      <c r="P307" s="21">
        <f>SUMIFS(VENTAS[Cantidad],VENTAS[Code],INVENTARIO4[[#This Row],[Code]])</f>
        <v>0</v>
      </c>
      <c r="Q307" s="21">
        <f>INVENTARIO4[[#This Row],[Entradas]]-INVENTARIO4[[#This Row],[Salidas]]</f>
        <v>3</v>
      </c>
      <c r="R307" s="20">
        <v>166</v>
      </c>
      <c r="S307" s="20">
        <v>18</v>
      </c>
      <c r="T307" s="20">
        <f t="shared" si="50"/>
        <v>9.2222222222222214</v>
      </c>
      <c r="U307" s="21">
        <v>150</v>
      </c>
      <c r="V307" s="20">
        <v>10</v>
      </c>
      <c r="W307" s="20">
        <f t="shared" si="51"/>
        <v>1.5</v>
      </c>
      <c r="X307" s="20">
        <f t="shared" si="52"/>
        <v>10.722222222222221</v>
      </c>
      <c r="Y307" s="20">
        <f t="shared" si="53"/>
        <v>15.333333333333332</v>
      </c>
      <c r="Z307" s="20">
        <v>15</v>
      </c>
      <c r="AA307" s="20">
        <f t="shared" si="54"/>
        <v>4.2777777777777786</v>
      </c>
      <c r="AB307" s="20"/>
    </row>
    <row r="308" spans="1:28" ht="14" x14ac:dyDescent="0.15">
      <c r="A308" s="23" t="s">
        <v>295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IFERROR(VLOOKUP(INVENTARIO4[[#This Row],[Code]],FOTOS[],2,FALSE),"-")</f>
        <v>-</v>
      </c>
      <c r="L308" s="21"/>
      <c r="M308" s="19">
        <f t="shared" si="49"/>
        <v>15</v>
      </c>
      <c r="N308" s="20"/>
      <c r="O308" s="115">
        <v>2</v>
      </c>
      <c r="P308" s="21">
        <f>SUMIFS(VENTAS[Cantidad],VENTAS[Code],INVENTARIO4[[#This Row],[Code]])</f>
        <v>1</v>
      </c>
      <c r="Q308" s="21">
        <f>INVENTARIO4[[#This Row],[Entradas]]-INVENTARIO4[[#This Row],[Salidas]]</f>
        <v>1</v>
      </c>
      <c r="R308" s="20">
        <v>166</v>
      </c>
      <c r="S308" s="20">
        <v>18</v>
      </c>
      <c r="T308" s="20">
        <f t="shared" si="50"/>
        <v>9.2222222222222214</v>
      </c>
      <c r="U308" s="21">
        <v>150</v>
      </c>
      <c r="V308" s="20">
        <v>10</v>
      </c>
      <c r="W308" s="20">
        <f t="shared" si="51"/>
        <v>1.5</v>
      </c>
      <c r="X308" s="20">
        <f t="shared" si="52"/>
        <v>10.722222222222221</v>
      </c>
      <c r="Y308" s="20">
        <f t="shared" si="53"/>
        <v>15.333333333333332</v>
      </c>
      <c r="Z308" s="20">
        <v>15</v>
      </c>
      <c r="AA308" s="20">
        <f t="shared" si="54"/>
        <v>4.2777777777777786</v>
      </c>
      <c r="AB308" s="20"/>
    </row>
    <row r="309" spans="1:28" ht="14" x14ac:dyDescent="0.15">
      <c r="A309" s="23" t="s">
        <v>296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IFERROR(VLOOKUP(INVENTARIO4[[#This Row],[Code]],FOTOS[],2,FALSE),"-")</f>
        <v>-</v>
      </c>
      <c r="L309" s="21"/>
      <c r="M309" s="19">
        <f t="shared" si="49"/>
        <v>15</v>
      </c>
      <c r="N309" s="20"/>
      <c r="O309" s="118">
        <v>3</v>
      </c>
      <c r="P309" s="21">
        <f>SUMIFS(VENTAS[Cantidad],VENTAS[Code],INVENTARIO4[[#This Row],[Code]])</f>
        <v>2</v>
      </c>
      <c r="Q309" s="21">
        <f>INVENTARIO4[[#This Row],[Entradas]]-INVENTARIO4[[#This Row],[Salidas]]</f>
        <v>1</v>
      </c>
      <c r="R309" s="20">
        <v>166</v>
      </c>
      <c r="S309" s="20">
        <v>18</v>
      </c>
      <c r="T309" s="20">
        <f t="shared" si="50"/>
        <v>9.2222222222222214</v>
      </c>
      <c r="U309" s="21">
        <v>150</v>
      </c>
      <c r="V309" s="20">
        <v>10</v>
      </c>
      <c r="W309" s="20">
        <f t="shared" si="51"/>
        <v>1.5</v>
      </c>
      <c r="X309" s="20">
        <f t="shared" si="52"/>
        <v>10.722222222222221</v>
      </c>
      <c r="Y309" s="20">
        <f t="shared" si="53"/>
        <v>15.333333333333332</v>
      </c>
      <c r="Z309" s="20">
        <v>15</v>
      </c>
      <c r="AA309" s="20">
        <f t="shared" si="54"/>
        <v>4.2777777777777786</v>
      </c>
      <c r="AB309" s="20"/>
    </row>
    <row r="310" spans="1:28" ht="28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IFERROR(VLOOKUP(INVENTARIO4[[#This Row],[Code]],FOTOS[],2,FALSE),"-")</f>
        <v>https://github.com/uberboutique/whataform-repo/raw/main/pictures/V0113.jpg</v>
      </c>
      <c r="L310" s="21"/>
      <c r="M310" s="19">
        <f t="shared" si="49"/>
        <v>20</v>
      </c>
      <c r="N310" s="20"/>
      <c r="O310" s="115">
        <v>4</v>
      </c>
      <c r="P310" s="21">
        <f>SUMIFS(VENTAS[Cantidad],VENTAS[Code],INVENTARIO4[[#This Row],[Code]])</f>
        <v>4</v>
      </c>
      <c r="Q310" s="21">
        <f>INVENTARIO4[[#This Row],[Entradas]]-INVENTARIO4[[#This Row],[Salidas]]</f>
        <v>0</v>
      </c>
      <c r="R310" s="20">
        <v>166</v>
      </c>
      <c r="S310" s="20">
        <v>18</v>
      </c>
      <c r="T310" s="20">
        <f t="shared" si="50"/>
        <v>9.2222222222222214</v>
      </c>
      <c r="U310" s="21">
        <v>150</v>
      </c>
      <c r="V310" s="20">
        <v>10</v>
      </c>
      <c r="W310" s="20">
        <f t="shared" si="51"/>
        <v>1.5</v>
      </c>
      <c r="X310" s="20">
        <f t="shared" si="52"/>
        <v>10.722222222222221</v>
      </c>
      <c r="Y310" s="20">
        <f t="shared" si="53"/>
        <v>15.333333333333332</v>
      </c>
      <c r="Z310" s="20">
        <v>20</v>
      </c>
      <c r="AA310" s="20">
        <f t="shared" si="54"/>
        <v>9.2777777777777786</v>
      </c>
      <c r="AB310" s="20"/>
    </row>
    <row r="311" spans="1:28" ht="28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IFERROR(VLOOKUP(INVENTARIO4[[#This Row],[Code]],FOTOS[],2,FALSE),"-")</f>
        <v>https://github.com/uberboutique/whataform-repo/raw/main/pictures/V0114.jpg</v>
      </c>
      <c r="L311" s="21"/>
      <c r="M311" s="19">
        <f t="shared" si="49"/>
        <v>20</v>
      </c>
      <c r="N311" s="20"/>
      <c r="O311" s="115">
        <v>4</v>
      </c>
      <c r="P311" s="21">
        <f>SUMIFS(VENTAS[Cantidad],VENTAS[Code],INVENTARIO4[[#This Row],[Code]])</f>
        <v>4</v>
      </c>
      <c r="Q311" s="21">
        <f>INVENTARIO4[[#This Row],[Entradas]]-INVENTARIO4[[#This Row],[Salidas]]</f>
        <v>0</v>
      </c>
      <c r="R311" s="20">
        <v>166</v>
      </c>
      <c r="S311" s="20">
        <v>18</v>
      </c>
      <c r="T311" s="20">
        <f t="shared" si="50"/>
        <v>9.2222222222222214</v>
      </c>
      <c r="U311" s="21">
        <v>150</v>
      </c>
      <c r="V311" s="20">
        <v>10</v>
      </c>
      <c r="W311" s="20">
        <f t="shared" si="51"/>
        <v>1.5</v>
      </c>
      <c r="X311" s="20">
        <f t="shared" si="52"/>
        <v>10.722222222222221</v>
      </c>
      <c r="Y311" s="20">
        <f t="shared" si="53"/>
        <v>15.333333333333332</v>
      </c>
      <c r="Z311" s="20">
        <v>20</v>
      </c>
      <c r="AA311" s="20">
        <f t="shared" si="54"/>
        <v>9.2777777777777786</v>
      </c>
      <c r="AB311" s="20"/>
    </row>
    <row r="312" spans="1:28" ht="28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IFERROR(VLOOKUP(INVENTARIO4[[#This Row],[Code]],FOTOS[],2,FALSE),"-")</f>
        <v>https://github.com/uberboutique/whataform-repo/raw/main/pictures/V0115.jpg</v>
      </c>
      <c r="L312" s="21"/>
      <c r="M312" s="19">
        <f t="shared" si="49"/>
        <v>20</v>
      </c>
      <c r="N312" s="20"/>
      <c r="O312" s="115">
        <v>4</v>
      </c>
      <c r="P312" s="21">
        <f>SUMIFS(VENTAS[Cantidad],VENTAS[Code],INVENTARIO4[[#This Row],[Code]])</f>
        <v>4</v>
      </c>
      <c r="Q312" s="21">
        <f>INVENTARIO4[[#This Row],[Entradas]]-INVENTARIO4[[#This Row],[Salidas]]</f>
        <v>0</v>
      </c>
      <c r="R312" s="20">
        <v>166</v>
      </c>
      <c r="S312" s="20">
        <v>18</v>
      </c>
      <c r="T312" s="20">
        <f t="shared" si="50"/>
        <v>9.2222222222222214</v>
      </c>
      <c r="U312" s="21">
        <v>150</v>
      </c>
      <c r="V312" s="20">
        <v>10</v>
      </c>
      <c r="W312" s="20">
        <f t="shared" si="51"/>
        <v>1.5</v>
      </c>
      <c r="X312" s="20">
        <f t="shared" si="52"/>
        <v>10.722222222222221</v>
      </c>
      <c r="Y312" s="20">
        <f t="shared" si="53"/>
        <v>15.333333333333332</v>
      </c>
      <c r="Z312" s="20">
        <v>20</v>
      </c>
      <c r="AA312" s="20">
        <f t="shared" si="54"/>
        <v>9.2777777777777786</v>
      </c>
      <c r="AB312" s="20"/>
    </row>
    <row r="313" spans="1:28" ht="28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IFERROR(VLOOKUP(INVENTARIO4[[#This Row],[Code]],FOTOS[],2,FALSE),"-")</f>
        <v>https://github.com/uberboutique/whataform-repo/raw/main/pictures/V0116.jpg</v>
      </c>
      <c r="L313" s="21"/>
      <c r="M313" s="19">
        <f t="shared" si="49"/>
        <v>20</v>
      </c>
      <c r="N313" s="20"/>
      <c r="O313" s="115">
        <v>4</v>
      </c>
      <c r="P313" s="21">
        <f>SUMIFS(VENTAS[Cantidad],VENTAS[Code],INVENTARIO4[[#This Row],[Code]])</f>
        <v>4</v>
      </c>
      <c r="Q313" s="21">
        <f>INVENTARIO4[[#This Row],[Entradas]]-INVENTARIO4[[#This Row],[Salidas]]</f>
        <v>0</v>
      </c>
      <c r="R313" s="20">
        <v>166</v>
      </c>
      <c r="S313" s="20">
        <v>18</v>
      </c>
      <c r="T313" s="20">
        <f t="shared" si="50"/>
        <v>9.2222222222222214</v>
      </c>
      <c r="U313" s="21">
        <v>150</v>
      </c>
      <c r="V313" s="20">
        <v>10</v>
      </c>
      <c r="W313" s="20">
        <f t="shared" si="51"/>
        <v>1.5</v>
      </c>
      <c r="X313" s="20">
        <f t="shared" si="52"/>
        <v>10.722222222222221</v>
      </c>
      <c r="Y313" s="20">
        <f t="shared" si="53"/>
        <v>15.333333333333332</v>
      </c>
      <c r="Z313" s="20">
        <v>20</v>
      </c>
      <c r="AA313" s="20">
        <f t="shared" si="54"/>
        <v>9.2777777777777786</v>
      </c>
      <c r="AB313" s="20"/>
    </row>
    <row r="314" spans="1:28" ht="28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IFERROR(VLOOKUP(INVENTARIO4[[#This Row],[Code]],FOTOS[],2,FALSE),"-")</f>
        <v>https://github.com/uberboutique/whataform-repo/raw/main/pictures/V0117.jpg</v>
      </c>
      <c r="L314" s="21"/>
      <c r="M314" s="19">
        <f t="shared" si="49"/>
        <v>20</v>
      </c>
      <c r="N314" s="20"/>
      <c r="O314" s="115">
        <v>4</v>
      </c>
      <c r="P314" s="21">
        <f>SUMIFS(VENTAS[Cantidad],VENTAS[Code],INVENTARIO4[[#This Row],[Code]])</f>
        <v>4</v>
      </c>
      <c r="Q314" s="21">
        <f>INVENTARIO4[[#This Row],[Entradas]]-INVENTARIO4[[#This Row],[Salidas]]</f>
        <v>0</v>
      </c>
      <c r="R314" s="20">
        <v>166</v>
      </c>
      <c r="S314" s="20">
        <v>18</v>
      </c>
      <c r="T314" s="20">
        <f t="shared" si="50"/>
        <v>9.2222222222222214</v>
      </c>
      <c r="U314" s="21">
        <v>150</v>
      </c>
      <c r="V314" s="20">
        <v>10</v>
      </c>
      <c r="W314" s="20">
        <f t="shared" si="51"/>
        <v>1.5</v>
      </c>
      <c r="X314" s="20">
        <f t="shared" si="52"/>
        <v>10.722222222222221</v>
      </c>
      <c r="Y314" s="20">
        <f t="shared" si="53"/>
        <v>15.333333333333332</v>
      </c>
      <c r="Z314" s="20">
        <v>20</v>
      </c>
      <c r="AA314" s="20">
        <f t="shared" si="54"/>
        <v>9.2777777777777786</v>
      </c>
      <c r="AB314" s="20"/>
    </row>
    <row r="315" spans="1:28" ht="28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IFERROR(VLOOKUP(INVENTARIO4[[#This Row],[Code]],FOTOS[],2,FALSE),"-")</f>
        <v>https://github.com/uberboutique/whataform-repo/raw/main/pictures/V0118.jpg</v>
      </c>
      <c r="L315" s="21"/>
      <c r="M315" s="19">
        <f t="shared" si="49"/>
        <v>15</v>
      </c>
      <c r="N315" s="20"/>
      <c r="O315" s="115">
        <v>4</v>
      </c>
      <c r="P315" s="21">
        <f>SUMIFS(VENTAS[Cantidad],VENTAS[Code],INVENTARIO4[[#This Row],[Code]])</f>
        <v>4</v>
      </c>
      <c r="Q315" s="21">
        <f>INVENTARIO4[[#This Row],[Entradas]]-INVENTARIO4[[#This Row],[Salidas]]</f>
        <v>0</v>
      </c>
      <c r="R315" s="20">
        <v>166</v>
      </c>
      <c r="S315" s="20">
        <v>18</v>
      </c>
      <c r="T315" s="20">
        <f t="shared" si="50"/>
        <v>9.2222222222222214</v>
      </c>
      <c r="U315" s="21">
        <v>150</v>
      </c>
      <c r="V315" s="20">
        <v>10</v>
      </c>
      <c r="W315" s="20">
        <f t="shared" si="51"/>
        <v>1.5</v>
      </c>
      <c r="X315" s="20">
        <f t="shared" si="52"/>
        <v>10.722222222222221</v>
      </c>
      <c r="Y315" s="20">
        <f t="shared" si="53"/>
        <v>15.333333333333332</v>
      </c>
      <c r="Z315" s="20">
        <v>15</v>
      </c>
      <c r="AA315" s="20">
        <f t="shared" si="54"/>
        <v>4.2777777777777786</v>
      </c>
      <c r="AB315" s="20"/>
    </row>
    <row r="316" spans="1:28" ht="14" x14ac:dyDescent="0.15">
      <c r="A316" s="23" t="s">
        <v>332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IFERROR(VLOOKUP(INVENTARIO4[[#This Row],[Code]],FOTOS[],2,FALSE),"-")</f>
        <v>-</v>
      </c>
      <c r="L316" s="21"/>
      <c r="M316" s="19">
        <f t="shared" si="49"/>
        <v>9</v>
      </c>
      <c r="N316" s="20"/>
      <c r="O316" s="115">
        <v>3</v>
      </c>
      <c r="P316" s="21">
        <f>SUMIFS(VENTAS[Cantidad],VENTAS[Code],INVENTARIO4[[#This Row],[Code]])</f>
        <v>0</v>
      </c>
      <c r="Q316" s="21">
        <f>INVENTARIO4[[#This Row],[Entradas]]-INVENTARIO4[[#This Row],[Salidas]]</f>
        <v>3</v>
      </c>
      <c r="R316" s="20">
        <v>81.75</v>
      </c>
      <c r="S316" s="20">
        <v>18</v>
      </c>
      <c r="T316" s="20">
        <f t="shared" si="50"/>
        <v>4.541666666666667</v>
      </c>
      <c r="U316" s="21">
        <v>45</v>
      </c>
      <c r="V316" s="20">
        <v>8</v>
      </c>
      <c r="W316" s="20">
        <f t="shared" si="51"/>
        <v>0.36</v>
      </c>
      <c r="X316" s="20">
        <f t="shared" si="52"/>
        <v>4.9016666666666673</v>
      </c>
      <c r="Y316" s="20">
        <f t="shared" si="53"/>
        <v>7.1725000000000003</v>
      </c>
      <c r="Z316" s="20">
        <v>9</v>
      </c>
      <c r="AA316" s="20">
        <f t="shared" si="54"/>
        <v>4.0983333333333327</v>
      </c>
      <c r="AB316" s="20"/>
    </row>
    <row r="317" spans="1:28" ht="14" x14ac:dyDescent="0.15">
      <c r="A317" s="23" t="s">
        <v>333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IFERROR(VLOOKUP(INVENTARIO4[[#This Row],[Code]],FOTOS[],2,FALSE),"-")</f>
        <v>-</v>
      </c>
      <c r="L317" s="21"/>
      <c r="M317" s="19">
        <f t="shared" si="49"/>
        <v>9</v>
      </c>
      <c r="N317" s="20"/>
      <c r="O317" s="118">
        <v>3</v>
      </c>
      <c r="P317" s="21">
        <f>SUMIFS(VENTAS[Cantidad],VENTAS[Code],INVENTARIO4[[#This Row],[Code]])</f>
        <v>0</v>
      </c>
      <c r="Q317" s="21">
        <f>INVENTARIO4[[#This Row],[Entradas]]-INVENTARIO4[[#This Row],[Salidas]]</f>
        <v>3</v>
      </c>
      <c r="R317" s="20">
        <v>81.75</v>
      </c>
      <c r="S317" s="20">
        <v>18</v>
      </c>
      <c r="T317" s="20">
        <f t="shared" si="50"/>
        <v>4.541666666666667</v>
      </c>
      <c r="U317" s="21">
        <v>45</v>
      </c>
      <c r="V317" s="20">
        <v>8</v>
      </c>
      <c r="W317" s="20">
        <f t="shared" si="51"/>
        <v>0.36</v>
      </c>
      <c r="X317" s="20">
        <f t="shared" si="52"/>
        <v>4.9016666666666673</v>
      </c>
      <c r="Y317" s="20">
        <f t="shared" si="53"/>
        <v>7.1725000000000003</v>
      </c>
      <c r="Z317" s="20">
        <v>9</v>
      </c>
      <c r="AA317" s="20">
        <f t="shared" si="54"/>
        <v>4.0983333333333327</v>
      </c>
      <c r="AB317" s="20"/>
    </row>
    <row r="318" spans="1:28" ht="14" x14ac:dyDescent="0.15">
      <c r="A318" s="23" t="s">
        <v>334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IFERROR(VLOOKUP(INVENTARIO4[[#This Row],[Code]],FOTOS[],2,FALSE),"-")</f>
        <v>-</v>
      </c>
      <c r="L318" s="21"/>
      <c r="M318" s="19">
        <f t="shared" si="49"/>
        <v>9</v>
      </c>
      <c r="N318" s="20"/>
      <c r="O318" s="115">
        <v>3</v>
      </c>
      <c r="P318" s="21">
        <f>SUMIFS(VENTAS[Cantidad],VENTAS[Code],INVENTARIO4[[#This Row],[Code]])</f>
        <v>1</v>
      </c>
      <c r="Q318" s="21">
        <f>INVENTARIO4[[#This Row],[Entradas]]-INVENTARIO4[[#This Row],[Salidas]]</f>
        <v>2</v>
      </c>
      <c r="R318" s="20">
        <v>81.75</v>
      </c>
      <c r="S318" s="20">
        <v>18</v>
      </c>
      <c r="T318" s="20">
        <f t="shared" si="50"/>
        <v>4.541666666666667</v>
      </c>
      <c r="U318" s="21">
        <v>45</v>
      </c>
      <c r="V318" s="20">
        <v>8</v>
      </c>
      <c r="W318" s="20">
        <f t="shared" si="51"/>
        <v>0.36</v>
      </c>
      <c r="X318" s="20">
        <f t="shared" si="52"/>
        <v>4.9016666666666673</v>
      </c>
      <c r="Y318" s="20">
        <f t="shared" si="53"/>
        <v>7.1725000000000003</v>
      </c>
      <c r="Z318" s="20">
        <v>9</v>
      </c>
      <c r="AA318" s="20">
        <f t="shared" si="54"/>
        <v>4.0983333333333327</v>
      </c>
      <c r="AB318" s="20"/>
    </row>
    <row r="319" spans="1:28" ht="28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IFERROR(VLOOKUP(INVENTARIO4[[#This Row],[Code]],FOTOS[],2,FALSE),"-")</f>
        <v>https://github.com/uberboutique/whataform-repo/raw/main/pictures/B0043.jpg</v>
      </c>
      <c r="L319" s="21"/>
      <c r="M319" s="19">
        <f t="shared" si="49"/>
        <v>9</v>
      </c>
      <c r="N319" s="20"/>
      <c r="O319" s="115">
        <v>3</v>
      </c>
      <c r="P319" s="21">
        <f>SUMIFS(VENTAS[Cantidad],VENTAS[Code],INVENTARIO4[[#This Row],[Code]])</f>
        <v>3</v>
      </c>
      <c r="Q319" s="21">
        <f>INVENTARIO4[[#This Row],[Entradas]]-INVENTARIO4[[#This Row],[Salidas]]</f>
        <v>0</v>
      </c>
      <c r="R319" s="20">
        <v>91.5</v>
      </c>
      <c r="S319" s="20">
        <v>18</v>
      </c>
      <c r="T319" s="20">
        <f t="shared" si="50"/>
        <v>5.083333333333333</v>
      </c>
      <c r="U319" s="21">
        <v>45</v>
      </c>
      <c r="V319" s="20">
        <v>8</v>
      </c>
      <c r="W319" s="20">
        <f t="shared" si="51"/>
        <v>0.36</v>
      </c>
      <c r="X319" s="20">
        <f t="shared" si="52"/>
        <v>5.4433333333333334</v>
      </c>
      <c r="Y319" s="20">
        <f t="shared" si="53"/>
        <v>7.9850000000000003</v>
      </c>
      <c r="Z319" s="20">
        <v>9</v>
      </c>
      <c r="AA319" s="20">
        <f t="shared" si="54"/>
        <v>3.5566666666666671</v>
      </c>
      <c r="AB319" s="20"/>
    </row>
    <row r="320" spans="1:28" ht="28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IFERROR(VLOOKUP(INVENTARIO4[[#This Row],[Code]],FOTOS[],2,FALSE),"-")</f>
        <v>https://github.com/uberboutique/whataform-repo/raw/main/pictures/B0044.jpg</v>
      </c>
      <c r="L320" s="21"/>
      <c r="M320" s="19">
        <f t="shared" si="49"/>
        <v>9</v>
      </c>
      <c r="N320" s="20"/>
      <c r="O320" s="115">
        <v>3</v>
      </c>
      <c r="P320" s="21">
        <f>SUMIFS(VENTAS[Cantidad],VENTAS[Code],INVENTARIO4[[#This Row],[Code]])</f>
        <v>3</v>
      </c>
      <c r="Q320" s="21">
        <f>INVENTARIO4[[#This Row],[Entradas]]-INVENTARIO4[[#This Row],[Salidas]]</f>
        <v>0</v>
      </c>
      <c r="R320" s="20">
        <v>91.5</v>
      </c>
      <c r="S320" s="20">
        <v>18</v>
      </c>
      <c r="T320" s="20">
        <f t="shared" si="50"/>
        <v>5.083333333333333</v>
      </c>
      <c r="U320" s="21">
        <v>45</v>
      </c>
      <c r="V320" s="20">
        <v>8</v>
      </c>
      <c r="W320" s="20">
        <f t="shared" si="51"/>
        <v>0.36</v>
      </c>
      <c r="X320" s="20">
        <f t="shared" si="52"/>
        <v>5.4433333333333334</v>
      </c>
      <c r="Y320" s="20">
        <f t="shared" si="53"/>
        <v>7.9850000000000003</v>
      </c>
      <c r="Z320" s="20">
        <v>9</v>
      </c>
      <c r="AA320" s="20">
        <f t="shared" si="54"/>
        <v>3.5566666666666671</v>
      </c>
      <c r="AB320" s="20"/>
    </row>
    <row r="321" spans="1:28" ht="28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IFERROR(VLOOKUP(INVENTARIO4[[#This Row],[Code]],FOTOS[],2,FALSE),"-")</f>
        <v>https://github.com/uberboutique/whataform-repo/raw/main/pictures/B0045.jpg</v>
      </c>
      <c r="L321" s="21"/>
      <c r="M321" s="19">
        <f t="shared" si="49"/>
        <v>9</v>
      </c>
      <c r="N321" s="20"/>
      <c r="O321" s="115">
        <v>3</v>
      </c>
      <c r="P321" s="21">
        <f>SUMIFS(VENTAS[Cantidad],VENTAS[Code],INVENTARIO4[[#This Row],[Code]])</f>
        <v>3</v>
      </c>
      <c r="Q321" s="21">
        <f>INVENTARIO4[[#This Row],[Entradas]]-INVENTARIO4[[#This Row],[Salidas]]</f>
        <v>0</v>
      </c>
      <c r="R321" s="20">
        <v>91.5</v>
      </c>
      <c r="S321" s="20">
        <v>18</v>
      </c>
      <c r="T321" s="20">
        <f t="shared" si="50"/>
        <v>5.083333333333333</v>
      </c>
      <c r="U321" s="21">
        <v>45</v>
      </c>
      <c r="V321" s="20">
        <v>8</v>
      </c>
      <c r="W321" s="20">
        <f t="shared" si="51"/>
        <v>0.36</v>
      </c>
      <c r="X321" s="20">
        <f t="shared" si="52"/>
        <v>5.4433333333333334</v>
      </c>
      <c r="Y321" s="20">
        <f t="shared" si="53"/>
        <v>7.9850000000000003</v>
      </c>
      <c r="Z321" s="20">
        <v>9</v>
      </c>
      <c r="AA321" s="20">
        <f t="shared" si="54"/>
        <v>3.5566666666666671</v>
      </c>
      <c r="AB321" s="20"/>
    </row>
    <row r="322" spans="1:28" ht="14" x14ac:dyDescent="0.15">
      <c r="A322" s="23" t="s">
        <v>338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IFERROR(VLOOKUP(INVENTARIO4[[#This Row],[Code]],FOTOS[],2,FALSE),"-")</f>
        <v>-</v>
      </c>
      <c r="L322" s="21"/>
      <c r="M322" s="19">
        <f t="shared" si="49"/>
        <v>9</v>
      </c>
      <c r="N322" s="20"/>
      <c r="O322" s="115">
        <v>3</v>
      </c>
      <c r="P322" s="21">
        <f>SUMIFS(VENTAS[Cantidad],VENTAS[Code],INVENTARIO4[[#This Row],[Code]])</f>
        <v>0</v>
      </c>
      <c r="Q322" s="21">
        <f>INVENTARIO4[[#This Row],[Entradas]]-INVENTARIO4[[#This Row],[Salidas]]</f>
        <v>3</v>
      </c>
      <c r="R322" s="20">
        <v>88.35</v>
      </c>
      <c r="S322" s="20">
        <v>18</v>
      </c>
      <c r="T322" s="20">
        <f t="shared" si="50"/>
        <v>4.9083333333333332</v>
      </c>
      <c r="U322" s="21">
        <v>45</v>
      </c>
      <c r="V322" s="20">
        <v>8</v>
      </c>
      <c r="W322" s="20">
        <f t="shared" si="51"/>
        <v>0.36</v>
      </c>
      <c r="X322" s="20">
        <f t="shared" si="52"/>
        <v>5.2683333333333335</v>
      </c>
      <c r="Y322" s="20">
        <f t="shared" si="53"/>
        <v>7.7225000000000001</v>
      </c>
      <c r="Z322" s="20">
        <v>9</v>
      </c>
      <c r="AA322" s="20">
        <f t="shared" si="54"/>
        <v>3.7316666666666669</v>
      </c>
      <c r="AB322" s="20"/>
    </row>
    <row r="323" spans="1:28" ht="14" x14ac:dyDescent="0.15">
      <c r="A323" s="23" t="s">
        <v>339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IFERROR(VLOOKUP(INVENTARIO4[[#This Row],[Code]],FOTOS[],2,FALSE),"-")</f>
        <v>-</v>
      </c>
      <c r="L323" s="21"/>
      <c r="M323" s="19">
        <f t="shared" si="49"/>
        <v>9</v>
      </c>
      <c r="N323" s="20"/>
      <c r="O323" s="118">
        <v>3</v>
      </c>
      <c r="P323" s="21">
        <f>SUMIFS(VENTAS[Cantidad],VENTAS[Code],INVENTARIO4[[#This Row],[Code]])</f>
        <v>0</v>
      </c>
      <c r="Q323" s="21">
        <f>INVENTARIO4[[#This Row],[Entradas]]-INVENTARIO4[[#This Row],[Salidas]]</f>
        <v>3</v>
      </c>
      <c r="R323" s="20">
        <v>88.35</v>
      </c>
      <c r="S323" s="20">
        <v>18</v>
      </c>
      <c r="T323" s="20">
        <f t="shared" si="50"/>
        <v>4.9083333333333332</v>
      </c>
      <c r="U323" s="21">
        <v>45</v>
      </c>
      <c r="V323" s="20">
        <v>8</v>
      </c>
      <c r="W323" s="20">
        <f t="shared" si="51"/>
        <v>0.36</v>
      </c>
      <c r="X323" s="20">
        <f t="shared" si="52"/>
        <v>5.2683333333333335</v>
      </c>
      <c r="Y323" s="20">
        <f t="shared" si="53"/>
        <v>7.7225000000000001</v>
      </c>
      <c r="Z323" s="20">
        <v>9</v>
      </c>
      <c r="AA323" s="20">
        <f t="shared" si="54"/>
        <v>3.7316666666666669</v>
      </c>
      <c r="AB323" s="20"/>
    </row>
    <row r="324" spans="1:28" ht="42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IFERROR(VLOOKUP(INVENTARIO4[[#This Row],[Code]],FOTOS[],2,FALSE),"-")</f>
        <v>https://github.com/uberboutique/whataform-repo/raw/main/pictures/V0119.jpg</v>
      </c>
      <c r="L324" s="21"/>
      <c r="M324" s="19">
        <f t="shared" si="49"/>
        <v>20</v>
      </c>
      <c r="N324" s="20"/>
      <c r="O324" s="115">
        <v>4</v>
      </c>
      <c r="P324" s="21">
        <f>SUMIFS(VENTAS[Cantidad],VENTAS[Code],INVENTARIO4[[#This Row],[Code]])</f>
        <v>3</v>
      </c>
      <c r="Q324" s="21">
        <v>0</v>
      </c>
      <c r="R324" s="20">
        <v>166</v>
      </c>
      <c r="S324" s="20">
        <v>18</v>
      </c>
      <c r="T324" s="20">
        <f t="shared" si="50"/>
        <v>9.2222222222222214</v>
      </c>
      <c r="U324" s="21">
        <v>150</v>
      </c>
      <c r="V324" s="20">
        <v>10</v>
      </c>
      <c r="W324" s="20">
        <f t="shared" si="51"/>
        <v>1.5</v>
      </c>
      <c r="X324" s="20">
        <f t="shared" si="52"/>
        <v>10.722222222222221</v>
      </c>
      <c r="Y324" s="20">
        <f t="shared" si="53"/>
        <v>15.333333333333332</v>
      </c>
      <c r="Z324" s="20">
        <v>20</v>
      </c>
      <c r="AA324" s="20">
        <f t="shared" si="54"/>
        <v>9.2777777777777786</v>
      </c>
      <c r="AB324" s="20"/>
    </row>
    <row r="325" spans="1:28" ht="14" x14ac:dyDescent="0.15">
      <c r="A325" s="23" t="s">
        <v>340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IFERROR(VLOOKUP(INVENTARIO4[[#This Row],[Code]],FOTOS[],2,FALSE),"-")</f>
        <v>-</v>
      </c>
      <c r="L325" s="21"/>
      <c r="M325" s="19">
        <f t="shared" si="49"/>
        <v>9</v>
      </c>
      <c r="N325" s="20"/>
      <c r="O325" s="118">
        <v>3</v>
      </c>
      <c r="P325" s="21">
        <f>SUMIFS(VENTAS[Cantidad],VENTAS[Code],INVENTARIO4[[#This Row],[Code]])</f>
        <v>0</v>
      </c>
      <c r="Q325" s="21">
        <f>INVENTARIO4[[#This Row],[Entradas]]-INVENTARIO4[[#This Row],[Salidas]]</f>
        <v>3</v>
      </c>
      <c r="R325" s="20">
        <v>129</v>
      </c>
      <c r="S325" s="20">
        <v>18</v>
      </c>
      <c r="T325" s="20">
        <f t="shared" si="50"/>
        <v>7.166666666666667</v>
      </c>
      <c r="U325" s="21">
        <v>45</v>
      </c>
      <c r="V325" s="20">
        <v>8</v>
      </c>
      <c r="W325" s="20">
        <f t="shared" si="51"/>
        <v>0.36</v>
      </c>
      <c r="X325" s="20">
        <f t="shared" si="52"/>
        <v>7.5266666666666673</v>
      </c>
      <c r="Y325" s="20">
        <f t="shared" si="53"/>
        <v>11.11</v>
      </c>
      <c r="Z325" s="20">
        <v>9</v>
      </c>
      <c r="AA325" s="20">
        <f t="shared" si="54"/>
        <v>1.4733333333333332</v>
      </c>
      <c r="AB325" s="20"/>
    </row>
    <row r="326" spans="1:28" ht="14" x14ac:dyDescent="0.15">
      <c r="A326" s="23" t="s">
        <v>383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IFERROR(VLOOKUP(INVENTARIO4[[#This Row],[Code]],FOTOS[],2,FALSE),"-")</f>
        <v>-</v>
      </c>
      <c r="L326" s="21"/>
      <c r="M326" s="19">
        <f t="shared" ref="M326:M389" si="56">Z326</f>
        <v>9</v>
      </c>
      <c r="N326" s="20"/>
      <c r="O326" s="115">
        <v>4</v>
      </c>
      <c r="P326" s="21">
        <v>0</v>
      </c>
      <c r="Q326" s="21">
        <f>INVENTARIO4[[#This Row],[Entradas]]-INVENTARIO4[[#This Row],[Salidas]]</f>
        <v>4</v>
      </c>
      <c r="R326" s="20">
        <v>129</v>
      </c>
      <c r="S326" s="20">
        <v>18</v>
      </c>
      <c r="T326" s="20">
        <f t="shared" ref="T326:T389" si="57">R326/S326</f>
        <v>7.166666666666667</v>
      </c>
      <c r="U326" s="21">
        <v>45</v>
      </c>
      <c r="V326" s="20">
        <v>8</v>
      </c>
      <c r="W326" s="20">
        <f t="shared" ref="W326:W389" si="58">U326*V326/1000</f>
        <v>0.36</v>
      </c>
      <c r="X326" s="20">
        <f t="shared" ref="X326:X389" si="59">T326+W326</f>
        <v>7.5266666666666673</v>
      </c>
      <c r="Y326" s="20">
        <f t="shared" ref="Y326:Y389" si="60">T326*1.5+W326</f>
        <v>11.11</v>
      </c>
      <c r="Z326" s="20">
        <v>9</v>
      </c>
      <c r="AA326" s="20">
        <f t="shared" ref="AA326:AA389" si="61">Z326-T326-W326</f>
        <v>1.4733333333333332</v>
      </c>
      <c r="AB326" s="20"/>
    </row>
    <row r="327" spans="1:28" ht="14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IFERROR(VLOOKUP(INVENTARIO4[[#This Row],[Code]],FOTOS[],2,FALSE),"-")</f>
        <v>https://github.com/uberboutique/whataform-repo/raw/main/pictures/V0120.jpg</v>
      </c>
      <c r="L327" s="21"/>
      <c r="M327" s="19">
        <f t="shared" si="56"/>
        <v>15</v>
      </c>
      <c r="N327" s="20"/>
      <c r="O327" s="115">
        <v>3</v>
      </c>
      <c r="P327" s="21">
        <f>SUMIFS(VENTAS[Cantidad],VENTAS[Code],INVENTARIO4[[#This Row],[Code]])</f>
        <v>3</v>
      </c>
      <c r="Q327" s="21">
        <f>INVENTARIO4[[#This Row],[Entradas]]-INVENTARIO4[[#This Row],[Salidas]]</f>
        <v>0</v>
      </c>
      <c r="R327" s="20">
        <v>166</v>
      </c>
      <c r="S327" s="20">
        <v>18</v>
      </c>
      <c r="T327" s="20">
        <f t="shared" si="57"/>
        <v>9.2222222222222214</v>
      </c>
      <c r="U327" s="21">
        <v>150</v>
      </c>
      <c r="V327" s="20">
        <v>10</v>
      </c>
      <c r="W327" s="20">
        <f t="shared" si="58"/>
        <v>1.5</v>
      </c>
      <c r="X327" s="20">
        <f t="shared" si="59"/>
        <v>10.722222222222221</v>
      </c>
      <c r="Y327" s="20">
        <f t="shared" si="60"/>
        <v>15.333333333333332</v>
      </c>
      <c r="Z327" s="20">
        <v>15</v>
      </c>
      <c r="AA327" s="20">
        <f t="shared" si="61"/>
        <v>4.2777777777777786</v>
      </c>
      <c r="AB327" s="20"/>
    </row>
    <row r="328" spans="1:28" ht="14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IFERROR(VLOOKUP(INVENTARIO4[[#This Row],[Code]],FOTOS[],2,FALSE),"-")</f>
        <v>https://github.com/uberboutique/whataform-repo/raw/main/pictures/V0121.jpg</v>
      </c>
      <c r="L328" s="21"/>
      <c r="M328" s="19">
        <f t="shared" si="56"/>
        <v>15</v>
      </c>
      <c r="N328" s="20"/>
      <c r="O328" s="115">
        <v>3</v>
      </c>
      <c r="P328" s="21">
        <f>SUMIFS(VENTAS[Cantidad],VENTAS[Code],INVENTARIO4[[#This Row],[Code]])</f>
        <v>3</v>
      </c>
      <c r="Q328" s="21">
        <f>INVENTARIO4[[#This Row],[Entradas]]-INVENTARIO4[[#This Row],[Salidas]]</f>
        <v>0</v>
      </c>
      <c r="R328" s="20">
        <v>166</v>
      </c>
      <c r="S328" s="20">
        <v>18</v>
      </c>
      <c r="T328" s="20">
        <f t="shared" si="57"/>
        <v>9.2222222222222214</v>
      </c>
      <c r="U328" s="21">
        <v>150</v>
      </c>
      <c r="V328" s="20">
        <v>10</v>
      </c>
      <c r="W328" s="20">
        <f t="shared" si="58"/>
        <v>1.5</v>
      </c>
      <c r="X328" s="20">
        <f t="shared" si="59"/>
        <v>10.722222222222221</v>
      </c>
      <c r="Y328" s="20">
        <f t="shared" si="60"/>
        <v>15.333333333333332</v>
      </c>
      <c r="Z328" s="20">
        <v>15</v>
      </c>
      <c r="AA328" s="20">
        <f t="shared" si="61"/>
        <v>4.2777777777777786</v>
      </c>
      <c r="AB328" s="20"/>
    </row>
    <row r="329" spans="1:28" ht="14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IFERROR(VLOOKUP(INVENTARIO4[[#This Row],[Code]],FOTOS[],2,FALSE),"-")</f>
        <v>https://github.com/uberboutique/whataform-repo/raw/main/pictures/B0050.jpg</v>
      </c>
      <c r="L329" s="32"/>
      <c r="M329" s="19">
        <f t="shared" si="56"/>
        <v>9</v>
      </c>
      <c r="N329" s="20"/>
      <c r="O329" s="116">
        <v>1</v>
      </c>
      <c r="P329" s="32">
        <v>1</v>
      </c>
      <c r="Q329" s="32">
        <f>INVENTARIO4[[#This Row],[Entradas]]-INVENTARIO4[[#This Row],[Salidas]]</f>
        <v>0</v>
      </c>
      <c r="R329" s="20">
        <v>88.35</v>
      </c>
      <c r="S329" s="20">
        <v>18</v>
      </c>
      <c r="T329" s="20">
        <f t="shared" si="57"/>
        <v>4.9083333333333332</v>
      </c>
      <c r="U329" s="32">
        <v>45</v>
      </c>
      <c r="V329" s="20">
        <v>8</v>
      </c>
      <c r="W329" s="20">
        <f t="shared" si="58"/>
        <v>0.36</v>
      </c>
      <c r="X329" s="20">
        <f t="shared" si="59"/>
        <v>5.2683333333333335</v>
      </c>
      <c r="Y329" s="20">
        <f t="shared" si="60"/>
        <v>7.7225000000000001</v>
      </c>
      <c r="Z329" s="20">
        <v>9</v>
      </c>
      <c r="AA329" s="20">
        <f t="shared" si="61"/>
        <v>3.7316666666666669</v>
      </c>
      <c r="AB329" s="20"/>
    </row>
    <row r="330" spans="1:28" ht="14" x14ac:dyDescent="0.15">
      <c r="A330" s="23" t="s">
        <v>415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IFERROR(VLOOKUP(INVENTARIO4[[#This Row],[Code]],FOTOS[],2,FALSE),"-")</f>
        <v>-</v>
      </c>
      <c r="L330" s="21"/>
      <c r="M330" s="19">
        <f t="shared" si="56"/>
        <v>20</v>
      </c>
      <c r="N330" s="20"/>
      <c r="O330" s="117">
        <v>2</v>
      </c>
      <c r="P330" s="21">
        <f>SUMIFS(VENTAS[Cantidad],VENTAS[Code],INVENTARIO4[[#This Row],[Code]])</f>
        <v>0</v>
      </c>
      <c r="Q330" s="21">
        <f>INVENTARIO4[[#This Row],[Entradas]]-INVENTARIO4[[#This Row],[Salidas]]</f>
        <v>2</v>
      </c>
      <c r="R330" s="20">
        <v>123</v>
      </c>
      <c r="S330" s="20">
        <v>18</v>
      </c>
      <c r="T330" s="20">
        <f t="shared" si="57"/>
        <v>6.833333333333333</v>
      </c>
      <c r="U330" s="21">
        <v>500</v>
      </c>
      <c r="V330" s="20">
        <v>8</v>
      </c>
      <c r="W330" s="20">
        <f t="shared" si="58"/>
        <v>4</v>
      </c>
      <c r="X330" s="20">
        <f t="shared" si="59"/>
        <v>10.833333333333332</v>
      </c>
      <c r="Y330" s="20">
        <f t="shared" si="60"/>
        <v>14.25</v>
      </c>
      <c r="Z330" s="20">
        <v>20</v>
      </c>
      <c r="AA330" s="20">
        <f t="shared" si="61"/>
        <v>9.1666666666666679</v>
      </c>
      <c r="AB330" s="20"/>
    </row>
    <row r="331" spans="1:28" ht="14" x14ac:dyDescent="0.15">
      <c r="A331" s="48" t="s">
        <v>457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IFERROR(VLOOKUP(INVENTARIO4[[#This Row],[Code]],FOTOS[],2,FALSE),"-")</f>
        <v>-</v>
      </c>
      <c r="L331" s="21"/>
      <c r="M331" s="19">
        <f t="shared" si="56"/>
        <v>14</v>
      </c>
      <c r="N331" s="20"/>
      <c r="O331" s="119">
        <v>2</v>
      </c>
      <c r="P331" s="21">
        <f>SUMIFS(VENTAS[Cantidad],VENTAS[Code],INVENTARIO4[[#This Row],[Code]])</f>
        <v>0</v>
      </c>
      <c r="Q331" s="21">
        <f>INVENTARIO4[[#This Row],[Entradas]]-INVENTARIO4[[#This Row],[Salidas]]</f>
        <v>2</v>
      </c>
      <c r="R331" s="20">
        <v>81</v>
      </c>
      <c r="S331" s="20">
        <v>18</v>
      </c>
      <c r="T331" s="20">
        <f t="shared" si="57"/>
        <v>4.5</v>
      </c>
      <c r="U331" s="21">
        <v>150</v>
      </c>
      <c r="V331" s="20">
        <v>17</v>
      </c>
      <c r="W331" s="20">
        <f t="shared" si="58"/>
        <v>2.5499999999999998</v>
      </c>
      <c r="X331" s="20">
        <f t="shared" si="59"/>
        <v>7.05</v>
      </c>
      <c r="Y331" s="20">
        <f t="shared" si="60"/>
        <v>9.3000000000000007</v>
      </c>
      <c r="Z331" s="20">
        <v>14</v>
      </c>
      <c r="AA331" s="20">
        <f t="shared" si="61"/>
        <v>6.95</v>
      </c>
      <c r="AB331" s="20"/>
    </row>
    <row r="332" spans="1:28" ht="14" x14ac:dyDescent="0.15">
      <c r="A332" s="23" t="s">
        <v>416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IFERROR(VLOOKUP(INVENTARIO4[[#This Row],[Code]],FOTOS[],2,FALSE),"-")</f>
        <v>-</v>
      </c>
      <c r="L332" s="21"/>
      <c r="M332" s="19">
        <f t="shared" si="56"/>
        <v>12</v>
      </c>
      <c r="N332" s="20"/>
      <c r="O332" s="117">
        <v>2</v>
      </c>
      <c r="P332" s="21">
        <f>SUMIFS(VENTAS[Cantidad],VENTAS[Code],INVENTARIO4[[#This Row],[Code]])</f>
        <v>0</v>
      </c>
      <c r="Q332" s="21">
        <f>INVENTARIO4[[#This Row],[Entradas]]-INVENTARIO4[[#This Row],[Salidas]]</f>
        <v>2</v>
      </c>
      <c r="R332" s="20">
        <v>78</v>
      </c>
      <c r="S332" s="20">
        <v>18</v>
      </c>
      <c r="T332" s="20">
        <f t="shared" si="57"/>
        <v>4.333333333333333</v>
      </c>
      <c r="U332" s="21">
        <v>150</v>
      </c>
      <c r="V332" s="20">
        <v>17</v>
      </c>
      <c r="W332" s="20">
        <f t="shared" si="58"/>
        <v>2.5499999999999998</v>
      </c>
      <c r="X332" s="20">
        <f t="shared" si="59"/>
        <v>6.8833333333333329</v>
      </c>
      <c r="Y332" s="20">
        <f t="shared" si="60"/>
        <v>9.0500000000000007</v>
      </c>
      <c r="Z332" s="20">
        <v>12</v>
      </c>
      <c r="AA332" s="20">
        <f t="shared" si="61"/>
        <v>5.1166666666666671</v>
      </c>
      <c r="AB332" s="20"/>
    </row>
    <row r="333" spans="1:28" ht="14" x14ac:dyDescent="0.15">
      <c r="A333" s="23" t="s">
        <v>422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IFERROR(VLOOKUP(INVENTARIO4[[#This Row],[Code]],FOTOS[],2,FALSE),"-")</f>
        <v>-</v>
      </c>
      <c r="L333" s="21"/>
      <c r="M333" s="19">
        <f t="shared" si="56"/>
        <v>12</v>
      </c>
      <c r="N333" s="20"/>
      <c r="O333" s="119">
        <v>2</v>
      </c>
      <c r="P333" s="21">
        <f>SUMIFS(VENTAS[Cantidad],VENTAS[Code],INVENTARIO4[[#This Row],[Code]])</f>
        <v>0</v>
      </c>
      <c r="Q333" s="21">
        <f>INVENTARIO4[[#This Row],[Entradas]]-INVENTARIO4[[#This Row],[Salidas]]</f>
        <v>2</v>
      </c>
      <c r="R333" s="20">
        <v>82</v>
      </c>
      <c r="S333" s="20">
        <v>18</v>
      </c>
      <c r="T333" s="20">
        <f t="shared" si="57"/>
        <v>4.5555555555555554</v>
      </c>
      <c r="U333" s="21">
        <v>150</v>
      </c>
      <c r="V333" s="20">
        <v>17</v>
      </c>
      <c r="W333" s="20">
        <f t="shared" si="58"/>
        <v>2.5499999999999998</v>
      </c>
      <c r="X333" s="20">
        <f t="shared" si="59"/>
        <v>7.1055555555555552</v>
      </c>
      <c r="Y333" s="20">
        <f t="shared" si="60"/>
        <v>9.3833333333333329</v>
      </c>
      <c r="Z333" s="20">
        <v>12</v>
      </c>
      <c r="AA333" s="20">
        <f t="shared" si="61"/>
        <v>4.8944444444444448</v>
      </c>
      <c r="AB333" s="20"/>
    </row>
    <row r="334" spans="1:28" ht="14" x14ac:dyDescent="0.15">
      <c r="A334" s="23" t="s">
        <v>423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IFERROR(VLOOKUP(INVENTARIO4[[#This Row],[Code]],FOTOS[],2,FALSE),"-")</f>
        <v>-</v>
      </c>
      <c r="L334" s="21"/>
      <c r="M334" s="19">
        <f t="shared" si="56"/>
        <v>12</v>
      </c>
      <c r="N334" s="20"/>
      <c r="O334" s="117">
        <v>2</v>
      </c>
      <c r="P334" s="21">
        <f>SUMIFS(VENTAS[Cantidad],VENTAS[Code],INVENTARIO4[[#This Row],[Code]])</f>
        <v>0</v>
      </c>
      <c r="Q334" s="21">
        <f>INVENTARIO4[[#This Row],[Entradas]]-INVENTARIO4[[#This Row],[Salidas]]</f>
        <v>2</v>
      </c>
      <c r="R334" s="20">
        <v>82</v>
      </c>
      <c r="S334" s="20">
        <v>18</v>
      </c>
      <c r="T334" s="20">
        <f t="shared" si="57"/>
        <v>4.5555555555555554</v>
      </c>
      <c r="U334" s="21">
        <v>150</v>
      </c>
      <c r="V334" s="20">
        <v>17</v>
      </c>
      <c r="W334" s="20">
        <f t="shared" si="58"/>
        <v>2.5499999999999998</v>
      </c>
      <c r="X334" s="20">
        <f t="shared" si="59"/>
        <v>7.1055555555555552</v>
      </c>
      <c r="Y334" s="20">
        <f t="shared" si="60"/>
        <v>9.3833333333333329</v>
      </c>
      <c r="Z334" s="20">
        <v>12</v>
      </c>
      <c r="AA334" s="20">
        <f t="shared" si="61"/>
        <v>4.8944444444444448</v>
      </c>
      <c r="AB334" s="20"/>
    </row>
    <row r="335" spans="1:28" ht="14" x14ac:dyDescent="0.15">
      <c r="A335" s="23" t="s">
        <v>424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IFERROR(VLOOKUP(INVENTARIO4[[#This Row],[Code]],FOTOS[],2,FALSE),"-")</f>
        <v>-</v>
      </c>
      <c r="L335" s="21"/>
      <c r="M335" s="19">
        <f t="shared" si="56"/>
        <v>12</v>
      </c>
      <c r="N335" s="20"/>
      <c r="O335" s="119">
        <v>2</v>
      </c>
      <c r="P335" s="21">
        <f>SUMIFS(VENTAS[Cantidad],VENTAS[Code],INVENTARIO4[[#This Row],[Code]])</f>
        <v>0</v>
      </c>
      <c r="Q335" s="21">
        <f>INVENTARIO4[[#This Row],[Entradas]]-INVENTARIO4[[#This Row],[Salidas]]</f>
        <v>2</v>
      </c>
      <c r="R335" s="20">
        <v>82</v>
      </c>
      <c r="S335" s="20">
        <v>18</v>
      </c>
      <c r="T335" s="20">
        <f t="shared" si="57"/>
        <v>4.5555555555555554</v>
      </c>
      <c r="U335" s="21">
        <v>150</v>
      </c>
      <c r="V335" s="20">
        <v>17</v>
      </c>
      <c r="W335" s="20">
        <f t="shared" si="58"/>
        <v>2.5499999999999998</v>
      </c>
      <c r="X335" s="20">
        <f t="shared" si="59"/>
        <v>7.1055555555555552</v>
      </c>
      <c r="Y335" s="20">
        <f t="shared" si="60"/>
        <v>9.3833333333333329</v>
      </c>
      <c r="Z335" s="20">
        <v>12</v>
      </c>
      <c r="AA335" s="20">
        <f t="shared" si="61"/>
        <v>4.8944444444444448</v>
      </c>
      <c r="AB335" s="20"/>
    </row>
    <row r="336" spans="1:28" ht="14" x14ac:dyDescent="0.15">
      <c r="A336" s="23" t="s">
        <v>425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IFERROR(VLOOKUP(INVENTARIO4[[#This Row],[Code]],FOTOS[],2,FALSE),"-")</f>
        <v>-</v>
      </c>
      <c r="L336" s="21"/>
      <c r="M336" s="19">
        <f t="shared" si="56"/>
        <v>12</v>
      </c>
      <c r="N336" s="20"/>
      <c r="O336" s="117">
        <v>2</v>
      </c>
      <c r="P336" s="21">
        <f>SUMIFS(VENTAS[Cantidad],VENTAS[Code],INVENTARIO4[[#This Row],[Code]])</f>
        <v>0</v>
      </c>
      <c r="Q336" s="21">
        <f>INVENTARIO4[[#This Row],[Entradas]]-INVENTARIO4[[#This Row],[Salidas]]</f>
        <v>2</v>
      </c>
      <c r="R336" s="20">
        <v>82</v>
      </c>
      <c r="S336" s="20">
        <v>18</v>
      </c>
      <c r="T336" s="20">
        <f t="shared" si="57"/>
        <v>4.5555555555555554</v>
      </c>
      <c r="U336" s="21">
        <v>150</v>
      </c>
      <c r="V336" s="20">
        <v>17</v>
      </c>
      <c r="W336" s="20">
        <f t="shared" si="58"/>
        <v>2.5499999999999998</v>
      </c>
      <c r="X336" s="20">
        <f t="shared" si="59"/>
        <v>7.1055555555555552</v>
      </c>
      <c r="Y336" s="20">
        <f t="shared" si="60"/>
        <v>9.3833333333333329</v>
      </c>
      <c r="Z336" s="20">
        <v>12</v>
      </c>
      <c r="AA336" s="20">
        <f t="shared" si="61"/>
        <v>4.8944444444444448</v>
      </c>
      <c r="AB336" s="20"/>
    </row>
    <row r="337" spans="1:28" ht="14" x14ac:dyDescent="0.15">
      <c r="A337" s="23" t="s">
        <v>427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IFERROR(VLOOKUP(INVENTARIO4[[#This Row],[Code]],FOTOS[],2,FALSE),"-")</f>
        <v>-</v>
      </c>
      <c r="L337" s="21"/>
      <c r="M337" s="19">
        <f t="shared" si="56"/>
        <v>20</v>
      </c>
      <c r="N337" s="20"/>
      <c r="O337" s="119">
        <v>1</v>
      </c>
      <c r="P337" s="21">
        <f>SUMIFS(VENTAS[Cantidad],VENTAS[Code],INVENTARIO4[[#This Row],[Code]])</f>
        <v>0</v>
      </c>
      <c r="Q337" s="21">
        <f>INVENTARIO4[[#This Row],[Entradas]]-INVENTARIO4[[#This Row],[Salidas]]</f>
        <v>1</v>
      </c>
      <c r="R337" s="20">
        <v>248</v>
      </c>
      <c r="S337" s="20">
        <v>18</v>
      </c>
      <c r="T337" s="20">
        <f t="shared" si="57"/>
        <v>13.777777777777779</v>
      </c>
      <c r="U337" s="21">
        <v>150</v>
      </c>
      <c r="V337" s="20">
        <v>10</v>
      </c>
      <c r="W337" s="20">
        <f t="shared" si="58"/>
        <v>1.5</v>
      </c>
      <c r="X337" s="20">
        <f t="shared" si="59"/>
        <v>15.277777777777779</v>
      </c>
      <c r="Y337" s="20">
        <f t="shared" si="60"/>
        <v>22.166666666666668</v>
      </c>
      <c r="Z337" s="20">
        <v>20</v>
      </c>
      <c r="AA337" s="20">
        <f t="shared" si="61"/>
        <v>4.7222222222222214</v>
      </c>
      <c r="AB337" s="20"/>
    </row>
    <row r="338" spans="1:28" ht="14" x14ac:dyDescent="0.15">
      <c r="A338" s="23" t="s">
        <v>429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IFERROR(VLOOKUP(INVENTARIO4[[#This Row],[Code]],FOTOS[],2,FALSE),"-")</f>
        <v>-</v>
      </c>
      <c r="L338" s="21"/>
      <c r="M338" s="19">
        <f t="shared" si="56"/>
        <v>12</v>
      </c>
      <c r="N338" s="20"/>
      <c r="O338" s="117">
        <v>1</v>
      </c>
      <c r="P338" s="21">
        <f>SUMIFS(VENTAS[Cantidad],VENTAS[Code],INVENTARIO4[[#This Row],[Code]])</f>
        <v>0</v>
      </c>
      <c r="Q338" s="21">
        <f>INVENTARIO4[[#This Row],[Entradas]]-INVENTARIO4[[#This Row],[Salidas]]</f>
        <v>1</v>
      </c>
      <c r="R338" s="20">
        <v>129</v>
      </c>
      <c r="S338" s="20">
        <v>18</v>
      </c>
      <c r="T338" s="20">
        <f t="shared" si="57"/>
        <v>7.166666666666667</v>
      </c>
      <c r="U338" s="21">
        <v>40</v>
      </c>
      <c r="V338" s="20">
        <v>10</v>
      </c>
      <c r="W338" s="20">
        <f t="shared" si="58"/>
        <v>0.4</v>
      </c>
      <c r="X338" s="20">
        <f t="shared" si="59"/>
        <v>7.5666666666666673</v>
      </c>
      <c r="Y338" s="20">
        <f t="shared" si="60"/>
        <v>11.15</v>
      </c>
      <c r="Z338" s="20">
        <f>ROUNDUP(Y338,0)</f>
        <v>12</v>
      </c>
      <c r="AA338" s="20">
        <f t="shared" si="61"/>
        <v>4.4333333333333327</v>
      </c>
      <c r="AB338" s="20"/>
    </row>
    <row r="339" spans="1:28" ht="14" x14ac:dyDescent="0.15">
      <c r="A339" s="23" t="s">
        <v>430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IFERROR(VLOOKUP(INVENTARIO4[[#This Row],[Code]],FOTOS[],2,FALSE),"-")</f>
        <v>-</v>
      </c>
      <c r="L339" s="21"/>
      <c r="M339" s="19">
        <f t="shared" si="56"/>
        <v>15</v>
      </c>
      <c r="N339" s="20"/>
      <c r="O339" s="119">
        <v>1</v>
      </c>
      <c r="P339" s="21">
        <f>SUMIFS(VENTAS[Cantidad],VENTAS[Code],INVENTARIO4[[#This Row],[Code]])</f>
        <v>0</v>
      </c>
      <c r="Q339" s="21">
        <f>INVENTARIO4[[#This Row],[Entradas]]-INVENTARIO4[[#This Row],[Salidas]]</f>
        <v>1</v>
      </c>
      <c r="R339" s="20">
        <v>198</v>
      </c>
      <c r="S339" s="20">
        <v>18</v>
      </c>
      <c r="T339" s="20">
        <f t="shared" si="57"/>
        <v>11</v>
      </c>
      <c r="U339" s="21">
        <v>40</v>
      </c>
      <c r="V339" s="20">
        <v>10</v>
      </c>
      <c r="W339" s="20">
        <f t="shared" si="58"/>
        <v>0.4</v>
      </c>
      <c r="X339" s="20">
        <f t="shared" si="59"/>
        <v>11.4</v>
      </c>
      <c r="Y339" s="20">
        <f t="shared" si="60"/>
        <v>16.899999999999999</v>
      </c>
      <c r="Z339" s="20">
        <v>15</v>
      </c>
      <c r="AA339" s="20">
        <f t="shared" si="61"/>
        <v>3.6</v>
      </c>
      <c r="AB339" s="20"/>
    </row>
    <row r="340" spans="1:28" ht="14" x14ac:dyDescent="0.15">
      <c r="A340" s="23" t="s">
        <v>421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IFERROR(VLOOKUP(INVENTARIO4[[#This Row],[Code]],FOTOS[],2,FALSE),"-")</f>
        <v>-</v>
      </c>
      <c r="L340" s="21"/>
      <c r="M340" s="19">
        <f t="shared" si="56"/>
        <v>35</v>
      </c>
      <c r="N340" s="20"/>
      <c r="O340" s="117">
        <v>1</v>
      </c>
      <c r="P340" s="21">
        <f>SUMIFS(VENTAS[Cantidad],VENTAS[Code],INVENTARIO4[[#This Row],[Code]])</f>
        <v>0</v>
      </c>
      <c r="Q340" s="21">
        <f>INVENTARIO4[[#This Row],[Entradas]]-INVENTARIO4[[#This Row],[Salidas]]</f>
        <v>1</v>
      </c>
      <c r="R340" s="20">
        <v>497</v>
      </c>
      <c r="S340" s="20">
        <v>18</v>
      </c>
      <c r="T340" s="20">
        <f t="shared" si="57"/>
        <v>27.611111111111111</v>
      </c>
      <c r="U340" s="21">
        <v>350</v>
      </c>
      <c r="V340" s="20">
        <v>10</v>
      </c>
      <c r="W340" s="20">
        <f t="shared" si="58"/>
        <v>3.5</v>
      </c>
      <c r="X340" s="20">
        <f t="shared" si="59"/>
        <v>31.111111111111111</v>
      </c>
      <c r="Y340" s="20">
        <f t="shared" si="60"/>
        <v>44.916666666666664</v>
      </c>
      <c r="Z340" s="20">
        <v>35</v>
      </c>
      <c r="AA340" s="20">
        <f t="shared" si="61"/>
        <v>3.8888888888888893</v>
      </c>
      <c r="AB340" s="20"/>
    </row>
    <row r="341" spans="1:28" ht="14" x14ac:dyDescent="0.15">
      <c r="A341" s="23" t="s">
        <v>431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IFERROR(VLOOKUP(INVENTARIO4[[#This Row],[Code]],FOTOS[],2,FALSE),"-")</f>
        <v>-</v>
      </c>
      <c r="L341" s="21"/>
      <c r="M341" s="19">
        <f t="shared" si="56"/>
        <v>20</v>
      </c>
      <c r="N341" s="20"/>
      <c r="O341" s="119">
        <v>4</v>
      </c>
      <c r="P341" s="21">
        <f>SUMIFS(VENTAS[Cantidad],VENTAS[Code],INVENTARIO4[[#This Row],[Code]])</f>
        <v>0</v>
      </c>
      <c r="Q341" s="21">
        <f>INVENTARIO4[[#This Row],[Entradas]]-INVENTARIO4[[#This Row],[Salidas]]</f>
        <v>4</v>
      </c>
      <c r="R341" s="20">
        <v>170</v>
      </c>
      <c r="S341" s="20">
        <v>18</v>
      </c>
      <c r="T341" s="20">
        <f t="shared" si="57"/>
        <v>9.4444444444444446</v>
      </c>
      <c r="U341" s="21">
        <v>350</v>
      </c>
      <c r="V341" s="20">
        <v>10</v>
      </c>
      <c r="W341" s="20">
        <f t="shared" si="58"/>
        <v>3.5</v>
      </c>
      <c r="X341" s="20">
        <f t="shared" si="59"/>
        <v>12.944444444444445</v>
      </c>
      <c r="Y341" s="20">
        <f t="shared" si="60"/>
        <v>17.666666666666668</v>
      </c>
      <c r="Z341" s="20">
        <v>20</v>
      </c>
      <c r="AA341" s="20">
        <f t="shared" si="61"/>
        <v>7.0555555555555554</v>
      </c>
      <c r="AB341" s="20"/>
    </row>
    <row r="342" spans="1:28" ht="14" x14ac:dyDescent="0.15">
      <c r="A342" s="23" t="s">
        <v>432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IFERROR(VLOOKUP(INVENTARIO4[[#This Row],[Code]],FOTOS[],2,FALSE),"-")</f>
        <v>-</v>
      </c>
      <c r="L342" s="21"/>
      <c r="M342" s="19">
        <f t="shared" si="56"/>
        <v>20</v>
      </c>
      <c r="N342" s="20"/>
      <c r="O342" s="117">
        <v>1</v>
      </c>
      <c r="P342" s="21">
        <f>SUMIFS(VENTAS[Cantidad],VENTAS[Code],INVENTARIO4[[#This Row],[Code]])</f>
        <v>0</v>
      </c>
      <c r="Q342" s="21">
        <f>INVENTARIO4[[#This Row],[Entradas]]-INVENTARIO4[[#This Row],[Salidas]]</f>
        <v>1</v>
      </c>
      <c r="R342" s="20">
        <v>170</v>
      </c>
      <c r="S342" s="20">
        <v>18</v>
      </c>
      <c r="T342" s="20">
        <f t="shared" si="57"/>
        <v>9.4444444444444446</v>
      </c>
      <c r="U342" s="21">
        <v>350</v>
      </c>
      <c r="V342" s="20">
        <v>10</v>
      </c>
      <c r="W342" s="20">
        <f t="shared" si="58"/>
        <v>3.5</v>
      </c>
      <c r="X342" s="20">
        <f t="shared" si="59"/>
        <v>12.944444444444445</v>
      </c>
      <c r="Y342" s="20">
        <f t="shared" si="60"/>
        <v>17.666666666666668</v>
      </c>
      <c r="Z342" s="20">
        <v>20</v>
      </c>
      <c r="AA342" s="20">
        <f t="shared" si="61"/>
        <v>7.0555555555555554</v>
      </c>
      <c r="AB342" s="20"/>
    </row>
    <row r="343" spans="1:28" ht="14" x14ac:dyDescent="0.15">
      <c r="A343" s="23" t="s">
        <v>433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IFERROR(VLOOKUP(INVENTARIO4[[#This Row],[Code]],FOTOS[],2,FALSE),"-")</f>
        <v>-</v>
      </c>
      <c r="L343" s="21"/>
      <c r="M343" s="19">
        <f t="shared" si="56"/>
        <v>12</v>
      </c>
      <c r="N343" s="20"/>
      <c r="O343" s="119">
        <v>4</v>
      </c>
      <c r="P343" s="21">
        <f>SUMIFS(VENTAS[Cantidad],VENTAS[Code],INVENTARIO4[[#This Row],[Code]])</f>
        <v>0</v>
      </c>
      <c r="Q343" s="21">
        <f>INVENTARIO4[[#This Row],[Entradas]]-INVENTARIO4[[#This Row],[Salidas]]</f>
        <v>4</v>
      </c>
      <c r="R343" s="20">
        <v>85</v>
      </c>
      <c r="S343" s="20">
        <v>18</v>
      </c>
      <c r="T343" s="20">
        <f t="shared" si="57"/>
        <v>4.7222222222222223</v>
      </c>
      <c r="U343" s="21">
        <v>100</v>
      </c>
      <c r="V343" s="20">
        <v>10</v>
      </c>
      <c r="W343" s="20">
        <f t="shared" si="58"/>
        <v>1</v>
      </c>
      <c r="X343" s="20">
        <f t="shared" si="59"/>
        <v>5.7222222222222223</v>
      </c>
      <c r="Y343" s="20">
        <f t="shared" si="60"/>
        <v>8.0833333333333339</v>
      </c>
      <c r="Z343" s="20">
        <v>12</v>
      </c>
      <c r="AA343" s="20">
        <f t="shared" si="61"/>
        <v>6.2777777777777777</v>
      </c>
      <c r="AB343" s="20"/>
    </row>
    <row r="344" spans="1:28" ht="14" x14ac:dyDescent="0.15">
      <c r="A344" s="23" t="s">
        <v>434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IFERROR(VLOOKUP(INVENTARIO4[[#This Row],[Code]],FOTOS[],2,FALSE),"-")</f>
        <v>-</v>
      </c>
      <c r="L344" s="21"/>
      <c r="M344" s="19">
        <f t="shared" si="56"/>
        <v>9</v>
      </c>
      <c r="N344" s="20"/>
      <c r="O344" s="117">
        <v>2</v>
      </c>
      <c r="P344" s="21">
        <f>SUMIFS(VENTAS[Cantidad],VENTAS[Code],INVENTARIO4[[#This Row],[Code]])</f>
        <v>0</v>
      </c>
      <c r="Q344" s="21">
        <f>INVENTARIO4[[#This Row],[Entradas]]-INVENTARIO4[[#This Row],[Salidas]]</f>
        <v>2</v>
      </c>
      <c r="R344" s="20">
        <v>85</v>
      </c>
      <c r="S344" s="20">
        <v>18</v>
      </c>
      <c r="T344" s="20">
        <f t="shared" si="57"/>
        <v>4.7222222222222223</v>
      </c>
      <c r="U344" s="21">
        <v>30</v>
      </c>
      <c r="V344" s="20">
        <v>10</v>
      </c>
      <c r="W344" s="20">
        <f t="shared" si="58"/>
        <v>0.3</v>
      </c>
      <c r="X344" s="20">
        <f t="shared" si="59"/>
        <v>5.0222222222222221</v>
      </c>
      <c r="Y344" s="20">
        <f t="shared" si="60"/>
        <v>7.3833333333333337</v>
      </c>
      <c r="Z344" s="20">
        <v>9</v>
      </c>
      <c r="AA344" s="20">
        <f t="shared" si="61"/>
        <v>3.9777777777777779</v>
      </c>
      <c r="AB344" s="20"/>
    </row>
    <row r="345" spans="1:28" ht="14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IFERROR(VLOOKUP(INVENTARIO4[[#This Row],[Code]],FOTOS[],2,FALSE),"-")</f>
        <v>https://github.com/uberboutique/whataform-repo/raw/main/pictures/B0054.jpg</v>
      </c>
      <c r="L345" s="21"/>
      <c r="M345" s="19">
        <f t="shared" si="56"/>
        <v>9</v>
      </c>
      <c r="N345" s="20"/>
      <c r="O345" s="117">
        <v>5</v>
      </c>
      <c r="P345" s="21">
        <f>SUMIFS(VENTAS[Cantidad],VENTAS[Code],INVENTARIO4[[#This Row],[Code]])</f>
        <v>5</v>
      </c>
      <c r="Q345" s="21">
        <f>INVENTARIO4[[#This Row],[Entradas]]-INVENTARIO4[[#This Row],[Salidas]]</f>
        <v>0</v>
      </c>
      <c r="R345" s="20">
        <v>85</v>
      </c>
      <c r="S345" s="20">
        <v>18</v>
      </c>
      <c r="T345" s="20">
        <f t="shared" si="57"/>
        <v>4.7222222222222223</v>
      </c>
      <c r="U345" s="21">
        <v>30</v>
      </c>
      <c r="V345" s="20">
        <v>10</v>
      </c>
      <c r="W345" s="20">
        <f t="shared" si="58"/>
        <v>0.3</v>
      </c>
      <c r="X345" s="20">
        <f t="shared" si="59"/>
        <v>5.0222222222222221</v>
      </c>
      <c r="Y345" s="20">
        <f t="shared" si="60"/>
        <v>7.3833333333333337</v>
      </c>
      <c r="Z345" s="20">
        <v>9</v>
      </c>
      <c r="AA345" s="20">
        <f t="shared" si="61"/>
        <v>3.9777777777777779</v>
      </c>
      <c r="AB345" s="20"/>
    </row>
    <row r="346" spans="1:28" ht="14" x14ac:dyDescent="0.15">
      <c r="A346" s="23" t="s">
        <v>436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IFERROR(VLOOKUP(INVENTARIO4[[#This Row],[Code]],FOTOS[],2,FALSE),"-")</f>
        <v>-</v>
      </c>
      <c r="L346" s="21"/>
      <c r="M346" s="19">
        <f t="shared" si="56"/>
        <v>9</v>
      </c>
      <c r="N346" s="20"/>
      <c r="O346" s="117">
        <v>1</v>
      </c>
      <c r="P346" s="21">
        <f>SUMIFS(VENTAS[Cantidad],VENTAS[Code],INVENTARIO4[[#This Row],[Code]])</f>
        <v>0</v>
      </c>
      <c r="Q346" s="21">
        <f>INVENTARIO4[[#This Row],[Entradas]]-INVENTARIO4[[#This Row],[Salidas]]</f>
        <v>1</v>
      </c>
      <c r="R346" s="20">
        <v>85</v>
      </c>
      <c r="S346" s="20">
        <v>18</v>
      </c>
      <c r="T346" s="20">
        <f t="shared" si="57"/>
        <v>4.7222222222222223</v>
      </c>
      <c r="U346" s="21">
        <v>30</v>
      </c>
      <c r="V346" s="20">
        <v>10</v>
      </c>
      <c r="W346" s="20">
        <f t="shared" si="58"/>
        <v>0.3</v>
      </c>
      <c r="X346" s="20">
        <f t="shared" si="59"/>
        <v>5.0222222222222221</v>
      </c>
      <c r="Y346" s="20">
        <f t="shared" si="60"/>
        <v>7.3833333333333337</v>
      </c>
      <c r="Z346" s="20">
        <v>9</v>
      </c>
      <c r="AA346" s="20">
        <f t="shared" si="61"/>
        <v>3.9777777777777779</v>
      </c>
      <c r="AB346" s="20"/>
    </row>
    <row r="347" spans="1:28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14" x14ac:dyDescent="0.15">
      <c r="A348" s="23" t="s">
        <v>437</v>
      </c>
      <c r="B348" s="95"/>
      <c r="C348" s="22" t="s">
        <v>12</v>
      </c>
      <c r="D348" s="109" t="s">
        <v>53</v>
      </c>
      <c r="E348" s="86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IFERROR(VLOOKUP(INVENTARIO4[[#This Row],[Code]],FOTOS[],2,FALSE),"-")</f>
        <v>https://github.com/uberboutique/whataform-repo/raw/main/pictures/B0056.jpg</v>
      </c>
      <c r="L348" s="21"/>
      <c r="M348" s="19">
        <f t="shared" si="56"/>
        <v>9</v>
      </c>
      <c r="N348" s="20"/>
      <c r="O348" s="117">
        <v>5</v>
      </c>
      <c r="P348" s="21">
        <f>SUMIFS(VENTAS[Cantidad],VENTAS[Code],INVENTARIO4[[#This Row],[Code]])</f>
        <v>7</v>
      </c>
      <c r="Q348" s="21">
        <f>INVENTARIO4[[#This Row],[Entradas]]-INVENTARIO4[[#This Row],[Salidas]]</f>
        <v>-2</v>
      </c>
      <c r="R348" s="20">
        <v>85</v>
      </c>
      <c r="S348" s="20">
        <v>18</v>
      </c>
      <c r="T348" s="20">
        <f t="shared" si="57"/>
        <v>4.7222222222222223</v>
      </c>
      <c r="U348" s="21">
        <v>30</v>
      </c>
      <c r="V348" s="20">
        <v>10</v>
      </c>
      <c r="W348" s="20">
        <f t="shared" si="58"/>
        <v>0.3</v>
      </c>
      <c r="X348" s="20">
        <f t="shared" si="59"/>
        <v>5.0222222222222221</v>
      </c>
      <c r="Y348" s="20">
        <f t="shared" si="60"/>
        <v>7.3833333333333337</v>
      </c>
      <c r="Z348" s="20">
        <v>9</v>
      </c>
      <c r="AA348" s="20">
        <f t="shared" si="61"/>
        <v>3.9777777777777779</v>
      </c>
      <c r="AB348" s="20"/>
    </row>
    <row r="349" spans="1:28" ht="14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IFERROR(VLOOKUP(INVENTARIO4[[#This Row],[Code]],FOTOS[],2,FALSE),"-")</f>
        <v>https://github.com/uberboutique/whataform-repo/raw/main/pictures/V0132.jpg</v>
      </c>
      <c r="L349" s="21"/>
      <c r="M349" s="19">
        <f t="shared" si="56"/>
        <v>18</v>
      </c>
      <c r="N349" s="20"/>
      <c r="O349" s="117">
        <v>1</v>
      </c>
      <c r="P349" s="21">
        <f>SUMIFS(VENTAS[Cantidad],VENTAS[Code],INVENTARIO4[[#This Row],[Code]])</f>
        <v>1</v>
      </c>
      <c r="Q349" s="21">
        <f>INVENTARIO4[[#This Row],[Entradas]]-INVENTARIO4[[#This Row],[Salidas]]</f>
        <v>0</v>
      </c>
      <c r="R349" s="20">
        <v>170</v>
      </c>
      <c r="S349" s="20">
        <v>18</v>
      </c>
      <c r="T349" s="20">
        <f t="shared" si="57"/>
        <v>9.4444444444444446</v>
      </c>
      <c r="U349" s="21">
        <v>250</v>
      </c>
      <c r="V349" s="20">
        <v>10</v>
      </c>
      <c r="W349" s="20">
        <f t="shared" si="58"/>
        <v>2.5</v>
      </c>
      <c r="X349" s="20">
        <f t="shared" si="59"/>
        <v>11.944444444444445</v>
      </c>
      <c r="Y349" s="20">
        <f t="shared" si="60"/>
        <v>16.666666666666668</v>
      </c>
      <c r="Z349" s="20">
        <v>18</v>
      </c>
      <c r="AA349" s="20">
        <f t="shared" si="61"/>
        <v>6.0555555555555554</v>
      </c>
      <c r="AB349" s="20"/>
    </row>
    <row r="350" spans="1:28" ht="14" x14ac:dyDescent="0.15">
      <c r="A350" s="23" t="s">
        <v>439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IFERROR(VLOOKUP(INVENTARIO4[[#This Row],[Code]],FOTOS[],2,FALSE),"-")</f>
        <v>-</v>
      </c>
      <c r="L350" s="21"/>
      <c r="M350" s="19">
        <f t="shared" si="56"/>
        <v>18</v>
      </c>
      <c r="N350" s="20"/>
      <c r="O350" s="117">
        <v>2</v>
      </c>
      <c r="P350" s="21">
        <f>SUMIFS(VENTAS[Cantidad],VENTAS[Code],INVENTARIO4[[#This Row],[Code]])</f>
        <v>0</v>
      </c>
      <c r="Q350" s="21">
        <f>INVENTARIO4[[#This Row],[Entradas]]-INVENTARIO4[[#This Row],[Salidas]]</f>
        <v>2</v>
      </c>
      <c r="R350" s="20">
        <v>170</v>
      </c>
      <c r="S350" s="20">
        <v>18</v>
      </c>
      <c r="T350" s="20">
        <f t="shared" si="57"/>
        <v>9.4444444444444446</v>
      </c>
      <c r="U350" s="21">
        <v>250</v>
      </c>
      <c r="V350" s="20">
        <v>10</v>
      </c>
      <c r="W350" s="20">
        <f t="shared" si="58"/>
        <v>2.5</v>
      </c>
      <c r="X350" s="20">
        <f t="shared" si="59"/>
        <v>11.944444444444445</v>
      </c>
      <c r="Y350" s="20">
        <f t="shared" si="60"/>
        <v>16.666666666666668</v>
      </c>
      <c r="Z350" s="20">
        <v>18</v>
      </c>
      <c r="AA350" s="20">
        <f t="shared" si="61"/>
        <v>6.0555555555555554</v>
      </c>
      <c r="AB350" s="20"/>
    </row>
    <row r="351" spans="1:28" ht="14" x14ac:dyDescent="0.15">
      <c r="A351" s="23" t="s">
        <v>440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IFERROR(VLOOKUP(INVENTARIO4[[#This Row],[Code]],FOTOS[],2,FALSE),"-")</f>
        <v>-</v>
      </c>
      <c r="L351" s="21"/>
      <c r="M351" s="19">
        <f t="shared" si="56"/>
        <v>18</v>
      </c>
      <c r="N351" s="20"/>
      <c r="O351" s="119">
        <v>3</v>
      </c>
      <c r="P351" s="21">
        <f>SUMIFS(VENTAS[Cantidad],VENTAS[Code],INVENTARIO4[[#This Row],[Code]])</f>
        <v>1</v>
      </c>
      <c r="Q351" s="21">
        <f>INVENTARIO4[[#This Row],[Entradas]]-INVENTARIO4[[#This Row],[Salidas]]</f>
        <v>2</v>
      </c>
      <c r="R351" s="20">
        <v>170</v>
      </c>
      <c r="S351" s="20">
        <v>18</v>
      </c>
      <c r="T351" s="20">
        <f t="shared" si="57"/>
        <v>9.4444444444444446</v>
      </c>
      <c r="U351" s="21">
        <v>250</v>
      </c>
      <c r="V351" s="20">
        <v>10</v>
      </c>
      <c r="W351" s="20">
        <f t="shared" si="58"/>
        <v>2.5</v>
      </c>
      <c r="X351" s="20">
        <f t="shared" si="59"/>
        <v>11.944444444444445</v>
      </c>
      <c r="Y351" s="20">
        <f t="shared" si="60"/>
        <v>16.666666666666668</v>
      </c>
      <c r="Z351" s="20">
        <v>18</v>
      </c>
      <c r="AA351" s="20">
        <f t="shared" si="61"/>
        <v>6.0555555555555554</v>
      </c>
      <c r="AB351" s="20"/>
    </row>
    <row r="352" spans="1:28" ht="14" x14ac:dyDescent="0.15">
      <c r="A352" s="23" t="s">
        <v>441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IFERROR(VLOOKUP(INVENTARIO4[[#This Row],[Code]],FOTOS[],2,FALSE),"-")</f>
        <v>-</v>
      </c>
      <c r="L352" s="21"/>
      <c r="M352" s="19">
        <f t="shared" si="56"/>
        <v>18</v>
      </c>
      <c r="N352" s="20"/>
      <c r="O352" s="117">
        <v>2</v>
      </c>
      <c r="P352" s="21">
        <f>SUMIFS(VENTAS[Cantidad],VENTAS[Code],INVENTARIO4[[#This Row],[Code]])</f>
        <v>0</v>
      </c>
      <c r="Q352" s="21">
        <f>INVENTARIO4[[#This Row],[Entradas]]-INVENTARIO4[[#This Row],[Salidas]]</f>
        <v>2</v>
      </c>
      <c r="R352" s="20">
        <v>170</v>
      </c>
      <c r="S352" s="20">
        <v>18</v>
      </c>
      <c r="T352" s="20">
        <f t="shared" si="57"/>
        <v>9.4444444444444446</v>
      </c>
      <c r="U352" s="21">
        <v>250</v>
      </c>
      <c r="V352" s="20">
        <v>10</v>
      </c>
      <c r="W352" s="20">
        <f t="shared" si="58"/>
        <v>2.5</v>
      </c>
      <c r="X352" s="20">
        <f t="shared" si="59"/>
        <v>11.944444444444445</v>
      </c>
      <c r="Y352" s="20">
        <f t="shared" si="60"/>
        <v>16.666666666666668</v>
      </c>
      <c r="Z352" s="20">
        <v>18</v>
      </c>
      <c r="AA352" s="20">
        <f t="shared" si="61"/>
        <v>6.0555555555555554</v>
      </c>
      <c r="AB352" s="20"/>
    </row>
    <row r="353" spans="1:28" ht="14" x14ac:dyDescent="0.15">
      <c r="A353" s="23" t="s">
        <v>458</v>
      </c>
      <c r="B353" s="95"/>
      <c r="C353" s="22" t="s">
        <v>12</v>
      </c>
      <c r="D353" s="109" t="s">
        <v>194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IFERROR(VLOOKUP(INVENTARIO4[[#This Row],[Code]],FOTOS[],2,FALSE),"-")</f>
        <v>-</v>
      </c>
      <c r="L353" s="21"/>
      <c r="M353" s="19">
        <f t="shared" si="56"/>
        <v>15</v>
      </c>
      <c r="N353" s="20"/>
      <c r="O353" s="119">
        <v>1</v>
      </c>
      <c r="P353" s="21">
        <f>SUMIFS(VENTAS[Cantidad],VENTAS[Code],INVENTARIO4[[#This Row],[Code]])</f>
        <v>0</v>
      </c>
      <c r="Q353" s="21">
        <f>INVENTARIO4[[#This Row],[Entradas]]-INVENTARIO4[[#This Row],[Salidas]]</f>
        <v>1</v>
      </c>
      <c r="R353" s="20">
        <v>195</v>
      </c>
      <c r="S353" s="20">
        <v>18</v>
      </c>
      <c r="T353" s="20">
        <f t="shared" si="57"/>
        <v>10.833333333333334</v>
      </c>
      <c r="U353" s="21">
        <v>30</v>
      </c>
      <c r="V353" s="20">
        <v>10</v>
      </c>
      <c r="W353" s="20">
        <f t="shared" si="58"/>
        <v>0.3</v>
      </c>
      <c r="X353" s="20">
        <f t="shared" si="59"/>
        <v>11.133333333333335</v>
      </c>
      <c r="Y353" s="20">
        <f t="shared" si="60"/>
        <v>16.55</v>
      </c>
      <c r="Z353" s="20">
        <v>15</v>
      </c>
      <c r="AA353" s="20">
        <f t="shared" si="61"/>
        <v>3.8666666666666663</v>
      </c>
      <c r="AB353" s="20"/>
    </row>
    <row r="354" spans="1:28" ht="14" x14ac:dyDescent="0.15">
      <c r="A354" s="23" t="s">
        <v>459</v>
      </c>
      <c r="B354" s="95"/>
      <c r="C354" s="22" t="s">
        <v>12</v>
      </c>
      <c r="D354" s="109" t="s">
        <v>194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IFERROR(VLOOKUP(INVENTARIO4[[#This Row],[Code]],FOTOS[],2,FALSE),"-")</f>
        <v>-</v>
      </c>
      <c r="L354" s="21"/>
      <c r="M354" s="19">
        <f t="shared" si="56"/>
        <v>15</v>
      </c>
      <c r="N354" s="20"/>
      <c r="O354" s="117">
        <v>1</v>
      </c>
      <c r="P354" s="21">
        <f>SUMIFS(VENTAS[Cantidad],VENTAS[Code],INVENTARIO4[[#This Row],[Code]])</f>
        <v>0</v>
      </c>
      <c r="Q354" s="21">
        <f>INVENTARIO4[[#This Row],[Entradas]]-INVENTARIO4[[#This Row],[Salidas]]</f>
        <v>1</v>
      </c>
      <c r="R354" s="20">
        <v>195</v>
      </c>
      <c r="S354" s="20">
        <v>18</v>
      </c>
      <c r="T354" s="20">
        <f t="shared" si="57"/>
        <v>10.833333333333334</v>
      </c>
      <c r="U354" s="21">
        <v>30</v>
      </c>
      <c r="V354" s="20">
        <v>10</v>
      </c>
      <c r="W354" s="20">
        <f t="shared" si="58"/>
        <v>0.3</v>
      </c>
      <c r="X354" s="20">
        <f t="shared" si="59"/>
        <v>11.133333333333335</v>
      </c>
      <c r="Y354" s="20">
        <f t="shared" si="60"/>
        <v>16.55</v>
      </c>
      <c r="Z354" s="20">
        <v>15</v>
      </c>
      <c r="AA354" s="20">
        <f t="shared" si="61"/>
        <v>3.8666666666666663</v>
      </c>
      <c r="AB354" s="20"/>
    </row>
    <row r="355" spans="1:28" ht="14" x14ac:dyDescent="0.15">
      <c r="A355" s="23" t="s">
        <v>460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IFERROR(VLOOKUP(INVENTARIO4[[#This Row],[Code]],FOTOS[],2,FALSE),"-")</f>
        <v>-</v>
      </c>
      <c r="L355" s="21"/>
      <c r="M355" s="19">
        <f t="shared" si="56"/>
        <v>30</v>
      </c>
      <c r="N355" s="20"/>
      <c r="O355" s="119">
        <v>1</v>
      </c>
      <c r="P355" s="21">
        <f>SUMIFS(VENTAS[Cantidad],VENTAS[Code],INVENTARIO4[[#This Row],[Code]])</f>
        <v>0</v>
      </c>
      <c r="Q355" s="21">
        <f>INVENTARIO4[[#This Row],[Entradas]]-INVENTARIO4[[#This Row],[Salidas]]</f>
        <v>1</v>
      </c>
      <c r="R355" s="20">
        <v>345</v>
      </c>
      <c r="S355" s="20">
        <v>18</v>
      </c>
      <c r="T355" s="20">
        <f t="shared" si="57"/>
        <v>19.166666666666668</v>
      </c>
      <c r="U355" s="21">
        <v>350</v>
      </c>
      <c r="V355" s="20">
        <v>10</v>
      </c>
      <c r="W355" s="20">
        <f t="shared" si="58"/>
        <v>3.5</v>
      </c>
      <c r="X355" s="20">
        <f t="shared" si="59"/>
        <v>22.666666666666668</v>
      </c>
      <c r="Y355" s="20">
        <f t="shared" si="60"/>
        <v>32.25</v>
      </c>
      <c r="Z355" s="20">
        <v>30</v>
      </c>
      <c r="AA355" s="20">
        <f t="shared" si="61"/>
        <v>7.3333333333333321</v>
      </c>
      <c r="AB355" s="20"/>
    </row>
    <row r="356" spans="1:28" ht="14" x14ac:dyDescent="0.15">
      <c r="A356" s="23" t="s">
        <v>461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IFERROR(VLOOKUP(INVENTARIO4[[#This Row],[Code]],FOTOS[],2,FALSE),"-")</f>
        <v>-</v>
      </c>
      <c r="L356" s="21"/>
      <c r="M356" s="19">
        <f t="shared" si="56"/>
        <v>35</v>
      </c>
      <c r="N356" s="20"/>
      <c r="O356" s="117">
        <v>1</v>
      </c>
      <c r="P356" s="21">
        <f>SUMIFS(VENTAS[Cantidad],VENTAS[Code],INVENTARIO4[[#This Row],[Code]])</f>
        <v>0</v>
      </c>
      <c r="Q356" s="21">
        <f>INVENTARIO4[[#This Row],[Entradas]]-INVENTARIO4[[#This Row],[Salidas]]</f>
        <v>1</v>
      </c>
      <c r="R356" s="20">
        <v>430</v>
      </c>
      <c r="S356" s="20">
        <v>18</v>
      </c>
      <c r="T356" s="20">
        <f t="shared" si="57"/>
        <v>23.888888888888889</v>
      </c>
      <c r="U356" s="21">
        <v>450</v>
      </c>
      <c r="V356" s="20">
        <v>10</v>
      </c>
      <c r="W356" s="20">
        <f t="shared" si="58"/>
        <v>4.5</v>
      </c>
      <c r="X356" s="20">
        <f t="shared" si="59"/>
        <v>28.388888888888889</v>
      </c>
      <c r="Y356" s="20">
        <f t="shared" si="60"/>
        <v>40.333333333333336</v>
      </c>
      <c r="Z356" s="20">
        <v>35</v>
      </c>
      <c r="AA356" s="20">
        <f t="shared" si="61"/>
        <v>6.6111111111111107</v>
      </c>
      <c r="AB356" s="20"/>
    </row>
    <row r="357" spans="1:28" ht="14" x14ac:dyDescent="0.15">
      <c r="A357" s="23" t="s">
        <v>462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IFERROR(VLOOKUP(INVENTARIO4[[#This Row],[Code]],FOTOS[],2,FALSE),"-")</f>
        <v>-</v>
      </c>
      <c r="L357" s="21"/>
      <c r="M357" s="19">
        <f t="shared" si="56"/>
        <v>40</v>
      </c>
      <c r="N357" s="20"/>
      <c r="O357" s="119">
        <v>1</v>
      </c>
      <c r="P357" s="21">
        <f>SUMIFS(VENTAS[Cantidad],VENTAS[Code],INVENTARIO4[[#This Row],[Code]])</f>
        <v>0</v>
      </c>
      <c r="Q357" s="21">
        <f>INVENTARIO4[[#This Row],[Entradas]]-INVENTARIO4[[#This Row],[Salidas]]</f>
        <v>1</v>
      </c>
      <c r="R357" s="20">
        <v>395</v>
      </c>
      <c r="S357" s="20">
        <v>18</v>
      </c>
      <c r="T357" s="20">
        <f t="shared" si="57"/>
        <v>21.944444444444443</v>
      </c>
      <c r="U357" s="21">
        <v>580</v>
      </c>
      <c r="V357" s="20">
        <v>10</v>
      </c>
      <c r="W357" s="20">
        <f t="shared" si="58"/>
        <v>5.8</v>
      </c>
      <c r="X357" s="20">
        <f t="shared" si="59"/>
        <v>27.744444444444444</v>
      </c>
      <c r="Y357" s="20">
        <f t="shared" si="60"/>
        <v>38.716666666666661</v>
      </c>
      <c r="Z357" s="20">
        <v>40</v>
      </c>
      <c r="AA357" s="20">
        <f t="shared" si="61"/>
        <v>12.255555555555556</v>
      </c>
      <c r="AB357" s="20"/>
    </row>
    <row r="358" spans="1:28" ht="14" x14ac:dyDescent="0.15">
      <c r="A358" s="23" t="s">
        <v>463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IFERROR(VLOOKUP(INVENTARIO4[[#This Row],[Code]],FOTOS[],2,FALSE),"-")</f>
        <v>-</v>
      </c>
      <c r="L358" s="21"/>
      <c r="M358" s="19">
        <f t="shared" si="56"/>
        <v>35</v>
      </c>
      <c r="N358" s="20"/>
      <c r="O358" s="117">
        <v>3</v>
      </c>
      <c r="P358" s="21">
        <f>SUMIFS(VENTAS[Cantidad],VENTAS[Code],INVENTARIO4[[#This Row],[Code]])</f>
        <v>0</v>
      </c>
      <c r="Q358" s="21">
        <f>INVENTARIO4[[#This Row],[Entradas]]-INVENTARIO4[[#This Row],[Salidas]]</f>
        <v>3</v>
      </c>
      <c r="R358" s="20">
        <v>360</v>
      </c>
      <c r="S358" s="20">
        <v>18</v>
      </c>
      <c r="T358" s="20">
        <f t="shared" si="57"/>
        <v>20</v>
      </c>
      <c r="U358" s="21">
        <v>700</v>
      </c>
      <c r="V358" s="20">
        <v>10</v>
      </c>
      <c r="W358" s="20">
        <f t="shared" si="58"/>
        <v>7</v>
      </c>
      <c r="X358" s="20">
        <f t="shared" si="59"/>
        <v>27</v>
      </c>
      <c r="Y358" s="20">
        <f t="shared" si="60"/>
        <v>37</v>
      </c>
      <c r="Z358" s="20">
        <v>35</v>
      </c>
      <c r="AA358" s="20">
        <f t="shared" si="61"/>
        <v>8</v>
      </c>
      <c r="AB358" s="20"/>
    </row>
    <row r="359" spans="1:28" ht="14" x14ac:dyDescent="0.15">
      <c r="A359" s="23" t="s">
        <v>464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IFERROR(VLOOKUP(INVENTARIO4[[#This Row],[Code]],FOTOS[],2,FALSE),"-")</f>
        <v>-</v>
      </c>
      <c r="L359" s="21"/>
      <c r="M359" s="19">
        <f t="shared" si="56"/>
        <v>35</v>
      </c>
      <c r="N359" s="20"/>
      <c r="O359" s="119">
        <v>2</v>
      </c>
      <c r="P359" s="21">
        <f>SUMIFS(VENTAS[Cantidad],VENTAS[Code],INVENTARIO4[[#This Row],[Code]])</f>
        <v>0</v>
      </c>
      <c r="Q359" s="21">
        <f>INVENTARIO4[[#This Row],[Entradas]]-INVENTARIO4[[#This Row],[Salidas]]</f>
        <v>2</v>
      </c>
      <c r="R359" s="20">
        <v>400</v>
      </c>
      <c r="S359" s="20">
        <v>18</v>
      </c>
      <c r="T359" s="20">
        <f t="shared" si="57"/>
        <v>22.222222222222221</v>
      </c>
      <c r="U359" s="21">
        <v>350</v>
      </c>
      <c r="V359" s="20">
        <v>10</v>
      </c>
      <c r="W359" s="20">
        <f t="shared" si="58"/>
        <v>3.5</v>
      </c>
      <c r="X359" s="20">
        <f t="shared" si="59"/>
        <v>25.722222222222221</v>
      </c>
      <c r="Y359" s="20">
        <f t="shared" si="60"/>
        <v>36.833333333333329</v>
      </c>
      <c r="Z359" s="20">
        <v>35</v>
      </c>
      <c r="AA359" s="20">
        <f t="shared" si="61"/>
        <v>9.2777777777777786</v>
      </c>
      <c r="AB359" s="20"/>
    </row>
    <row r="360" spans="1:28" ht="14" x14ac:dyDescent="0.15">
      <c r="A360" s="23" t="s">
        <v>465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IFERROR(VLOOKUP(INVENTARIO4[[#This Row],[Code]],FOTOS[],2,FALSE),"-")</f>
        <v>-</v>
      </c>
      <c r="L360" s="21"/>
      <c r="M360" s="19">
        <f t="shared" si="56"/>
        <v>35</v>
      </c>
      <c r="N360" s="20"/>
      <c r="O360" s="117">
        <v>1</v>
      </c>
      <c r="P360" s="21">
        <f>SUMIFS(VENTAS[Cantidad],VENTAS[Code],INVENTARIO4[[#This Row],[Code]])</f>
        <v>0</v>
      </c>
      <c r="Q360" s="21">
        <f>INVENTARIO4[[#This Row],[Entradas]]-INVENTARIO4[[#This Row],[Salidas]]</f>
        <v>1</v>
      </c>
      <c r="R360" s="20">
        <v>360</v>
      </c>
      <c r="S360" s="20">
        <v>18</v>
      </c>
      <c r="T360" s="20">
        <f t="shared" si="57"/>
        <v>20</v>
      </c>
      <c r="U360" s="21">
        <v>700</v>
      </c>
      <c r="V360" s="20">
        <v>10</v>
      </c>
      <c r="W360" s="20">
        <f t="shared" si="58"/>
        <v>7</v>
      </c>
      <c r="X360" s="20">
        <f t="shared" si="59"/>
        <v>27</v>
      </c>
      <c r="Y360" s="20">
        <f t="shared" si="60"/>
        <v>37</v>
      </c>
      <c r="Z360" s="20">
        <v>35</v>
      </c>
      <c r="AA360" s="20">
        <f t="shared" si="61"/>
        <v>8</v>
      </c>
      <c r="AB360" s="20"/>
    </row>
    <row r="361" spans="1:28" ht="14" x14ac:dyDescent="0.15">
      <c r="A361" s="23" t="s">
        <v>466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IFERROR(VLOOKUP(INVENTARIO4[[#This Row],[Code]],FOTOS[],2,FALSE),"-")</f>
        <v>-</v>
      </c>
      <c r="L361" s="21"/>
      <c r="M361" s="19">
        <f t="shared" si="56"/>
        <v>35</v>
      </c>
      <c r="N361" s="20"/>
      <c r="O361" s="119">
        <v>1</v>
      </c>
      <c r="P361" s="21">
        <f>SUMIFS(VENTAS[Cantidad],VENTAS[Code],INVENTARIO4[[#This Row],[Code]])</f>
        <v>0</v>
      </c>
      <c r="Q361" s="21">
        <f>INVENTARIO4[[#This Row],[Entradas]]-INVENTARIO4[[#This Row],[Salidas]]</f>
        <v>1</v>
      </c>
      <c r="R361" s="20">
        <v>360</v>
      </c>
      <c r="S361" s="20">
        <v>18</v>
      </c>
      <c r="T361" s="20">
        <f t="shared" si="57"/>
        <v>20</v>
      </c>
      <c r="U361" s="21">
        <v>700</v>
      </c>
      <c r="V361" s="20">
        <v>10</v>
      </c>
      <c r="W361" s="20">
        <f t="shared" si="58"/>
        <v>7</v>
      </c>
      <c r="X361" s="20">
        <f t="shared" si="59"/>
        <v>27</v>
      </c>
      <c r="Y361" s="20">
        <f t="shared" si="60"/>
        <v>37</v>
      </c>
      <c r="Z361" s="20">
        <v>35</v>
      </c>
      <c r="AA361" s="20">
        <f t="shared" si="61"/>
        <v>8</v>
      </c>
      <c r="AB361" s="20"/>
    </row>
    <row r="362" spans="1:28" ht="14" x14ac:dyDescent="0.15">
      <c r="A362" s="23" t="s">
        <v>467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IFERROR(VLOOKUP(INVENTARIO4[[#This Row],[Code]],FOTOS[],2,FALSE),"-")</f>
        <v>-</v>
      </c>
      <c r="L362" s="21"/>
      <c r="M362" s="19">
        <f t="shared" si="56"/>
        <v>27</v>
      </c>
      <c r="N362" s="20"/>
      <c r="O362" s="117">
        <v>2</v>
      </c>
      <c r="P362" s="21">
        <f>SUMIFS(VENTAS[Cantidad],VENTAS[Code],INVENTARIO4[[#This Row],[Code]])</f>
        <v>0</v>
      </c>
      <c r="Q362" s="21">
        <f>INVENTARIO4[[#This Row],[Entradas]]-INVENTARIO4[[#This Row],[Salidas]]</f>
        <v>2</v>
      </c>
      <c r="R362" s="20">
        <v>265</v>
      </c>
      <c r="S362" s="20">
        <v>18</v>
      </c>
      <c r="T362" s="20">
        <f t="shared" si="57"/>
        <v>14.722222222222221</v>
      </c>
      <c r="U362" s="21">
        <v>400</v>
      </c>
      <c r="V362" s="20">
        <v>10</v>
      </c>
      <c r="W362" s="20">
        <f t="shared" si="58"/>
        <v>4</v>
      </c>
      <c r="X362" s="20">
        <f t="shared" si="59"/>
        <v>18.722222222222221</v>
      </c>
      <c r="Y362" s="20">
        <f t="shared" si="60"/>
        <v>26.083333333333332</v>
      </c>
      <c r="Z362" s="20">
        <v>27</v>
      </c>
      <c r="AA362" s="20">
        <f t="shared" si="61"/>
        <v>8.2777777777777786</v>
      </c>
      <c r="AB362" s="20"/>
    </row>
    <row r="363" spans="1:28" ht="14" x14ac:dyDescent="0.15">
      <c r="A363" s="23" t="s">
        <v>468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IFERROR(VLOOKUP(INVENTARIO4[[#This Row],[Code]],FOTOS[],2,FALSE),"-")</f>
        <v>-</v>
      </c>
      <c r="L363" s="21"/>
      <c r="M363" s="19">
        <f t="shared" si="56"/>
        <v>27</v>
      </c>
      <c r="N363" s="20"/>
      <c r="O363" s="119">
        <v>2</v>
      </c>
      <c r="P363" s="21">
        <f>SUMIFS(VENTAS[Cantidad],VENTAS[Code],INVENTARIO4[[#This Row],[Code]])</f>
        <v>0</v>
      </c>
      <c r="Q363" s="21">
        <f>INVENTARIO4[[#This Row],[Entradas]]-INVENTARIO4[[#This Row],[Salidas]]</f>
        <v>2</v>
      </c>
      <c r="R363" s="20">
        <v>265</v>
      </c>
      <c r="S363" s="20">
        <v>18</v>
      </c>
      <c r="T363" s="20">
        <f t="shared" si="57"/>
        <v>14.722222222222221</v>
      </c>
      <c r="U363" s="21">
        <v>400</v>
      </c>
      <c r="V363" s="20">
        <v>10</v>
      </c>
      <c r="W363" s="20">
        <f t="shared" si="58"/>
        <v>4</v>
      </c>
      <c r="X363" s="20">
        <f t="shared" si="59"/>
        <v>18.722222222222221</v>
      </c>
      <c r="Y363" s="20">
        <f t="shared" si="60"/>
        <v>26.083333333333332</v>
      </c>
      <c r="Z363" s="20">
        <v>27</v>
      </c>
      <c r="AA363" s="20">
        <f t="shared" si="61"/>
        <v>8.2777777777777786</v>
      </c>
      <c r="AB363" s="20"/>
    </row>
    <row r="364" spans="1:28" ht="14" x14ac:dyDescent="0.15">
      <c r="A364" s="23" t="s">
        <v>469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IFERROR(VLOOKUP(INVENTARIO4[[#This Row],[Code]],FOTOS[],2,FALSE),"-")</f>
        <v>-</v>
      </c>
      <c r="L364" s="21"/>
      <c r="M364" s="19">
        <f t="shared" si="56"/>
        <v>27</v>
      </c>
      <c r="N364" s="20"/>
      <c r="O364" s="117">
        <v>1</v>
      </c>
      <c r="P364" s="21">
        <f>SUMIFS(VENTAS[Cantidad],VENTAS[Code],INVENTARIO4[[#This Row],[Code]])</f>
        <v>0</v>
      </c>
      <c r="Q364" s="21">
        <f>INVENTARIO4[[#This Row],[Entradas]]-INVENTARIO4[[#This Row],[Salidas]]</f>
        <v>1</v>
      </c>
      <c r="R364" s="20">
        <v>265</v>
      </c>
      <c r="S364" s="20">
        <v>18</v>
      </c>
      <c r="T364" s="20">
        <f t="shared" si="57"/>
        <v>14.722222222222221</v>
      </c>
      <c r="U364" s="21">
        <v>400</v>
      </c>
      <c r="V364" s="20">
        <v>10</v>
      </c>
      <c r="W364" s="20">
        <f t="shared" si="58"/>
        <v>4</v>
      </c>
      <c r="X364" s="20">
        <f t="shared" si="59"/>
        <v>18.722222222222221</v>
      </c>
      <c r="Y364" s="20">
        <f t="shared" si="60"/>
        <v>26.083333333333332</v>
      </c>
      <c r="Z364" s="20">
        <v>27</v>
      </c>
      <c r="AA364" s="20">
        <f t="shared" si="61"/>
        <v>8.2777777777777786</v>
      </c>
      <c r="AB364" s="20"/>
    </row>
    <row r="365" spans="1:28" ht="14" x14ac:dyDescent="0.15">
      <c r="A365" s="23" t="s">
        <v>470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IFERROR(VLOOKUP(INVENTARIO4[[#This Row],[Code]],FOTOS[],2,FALSE),"-")</f>
        <v>-</v>
      </c>
      <c r="L365" s="21"/>
      <c r="M365" s="19">
        <f t="shared" si="56"/>
        <v>19</v>
      </c>
      <c r="N365" s="20"/>
      <c r="O365" s="119">
        <v>2</v>
      </c>
      <c r="P365" s="21">
        <f>SUMIFS(VENTAS[Cantidad],VENTAS[Code],INVENTARIO4[[#This Row],[Code]])</f>
        <v>0</v>
      </c>
      <c r="Q365" s="21">
        <f>INVENTARIO4[[#This Row],[Entradas]]-INVENTARIO4[[#This Row],[Salidas]]</f>
        <v>2</v>
      </c>
      <c r="R365" s="20">
        <v>169</v>
      </c>
      <c r="S365" s="20">
        <v>18</v>
      </c>
      <c r="T365" s="20">
        <f t="shared" si="57"/>
        <v>9.3888888888888893</v>
      </c>
      <c r="U365" s="21">
        <v>250</v>
      </c>
      <c r="V365" s="20">
        <v>10</v>
      </c>
      <c r="W365" s="20">
        <f t="shared" si="58"/>
        <v>2.5</v>
      </c>
      <c r="X365" s="20">
        <f t="shared" si="59"/>
        <v>11.888888888888889</v>
      </c>
      <c r="Y365" s="20">
        <f t="shared" si="60"/>
        <v>16.583333333333336</v>
      </c>
      <c r="Z365" s="20">
        <v>19</v>
      </c>
      <c r="AA365" s="20">
        <f t="shared" si="61"/>
        <v>7.1111111111111107</v>
      </c>
      <c r="AB365" s="20"/>
    </row>
    <row r="366" spans="1:28" ht="14" x14ac:dyDescent="0.15">
      <c r="A366" s="23" t="s">
        <v>471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IFERROR(VLOOKUP(INVENTARIO4[[#This Row],[Code]],FOTOS[],2,FALSE),"-")</f>
        <v>-</v>
      </c>
      <c r="L366" s="21"/>
      <c r="M366" s="19">
        <f t="shared" si="56"/>
        <v>38</v>
      </c>
      <c r="N366" s="20"/>
      <c r="O366" s="117">
        <v>1</v>
      </c>
      <c r="P366" s="21">
        <f>SUMIFS(VENTAS[Cantidad],VENTAS[Code],INVENTARIO4[[#This Row],[Code]])</f>
        <v>0</v>
      </c>
      <c r="Q366" s="21">
        <f>INVENTARIO4[[#This Row],[Entradas]]-INVENTARIO4[[#This Row],[Salidas]]</f>
        <v>1</v>
      </c>
      <c r="R366" s="20">
        <v>396</v>
      </c>
      <c r="S366" s="20">
        <v>18</v>
      </c>
      <c r="T366" s="20">
        <f t="shared" si="57"/>
        <v>22</v>
      </c>
      <c r="U366" s="21">
        <v>450</v>
      </c>
      <c r="V366" s="20">
        <v>10</v>
      </c>
      <c r="W366" s="20">
        <f t="shared" si="58"/>
        <v>4.5</v>
      </c>
      <c r="X366" s="20">
        <f t="shared" si="59"/>
        <v>26.5</v>
      </c>
      <c r="Y366" s="20">
        <f t="shared" si="60"/>
        <v>37.5</v>
      </c>
      <c r="Z366" s="20">
        <v>38</v>
      </c>
      <c r="AA366" s="20">
        <f t="shared" si="61"/>
        <v>11.5</v>
      </c>
      <c r="AB366" s="20"/>
    </row>
    <row r="367" spans="1:28" ht="14" x14ac:dyDescent="0.15">
      <c r="A367" s="23" t="s">
        <v>472</v>
      </c>
      <c r="B367" s="95"/>
      <c r="C367" s="22" t="s">
        <v>12</v>
      </c>
      <c r="D367" s="109" t="s">
        <v>217</v>
      </c>
      <c r="E367" s="86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IFERROR(VLOOKUP(INVENTARIO4[[#This Row],[Code]],FOTOS[],2,FALSE),"-")</f>
        <v>https://github.com/uberboutique/whataform-repo/raw/main/pictures/CA0015.jpg</v>
      </c>
      <c r="L367" s="21"/>
      <c r="M367" s="19">
        <f t="shared" si="56"/>
        <v>30</v>
      </c>
      <c r="N367" s="20"/>
      <c r="O367" s="117">
        <v>1</v>
      </c>
      <c r="P367" s="21">
        <f>SUMIFS(VENTAS[Cantidad],VENTAS[Code],INVENTARIO4[[#This Row],[Code]])</f>
        <v>1</v>
      </c>
      <c r="Q367" s="21">
        <f>INVENTARIO4[[#This Row],[Entradas]]-INVENTARIO4[[#This Row],[Salidas]]</f>
        <v>0</v>
      </c>
      <c r="R367" s="20">
        <v>356</v>
      </c>
      <c r="S367" s="20">
        <v>18</v>
      </c>
      <c r="T367" s="20">
        <f t="shared" si="57"/>
        <v>19.777777777777779</v>
      </c>
      <c r="U367" s="21">
        <v>350</v>
      </c>
      <c r="V367" s="20">
        <v>10</v>
      </c>
      <c r="W367" s="20">
        <f t="shared" si="58"/>
        <v>3.5</v>
      </c>
      <c r="X367" s="20">
        <f t="shared" si="59"/>
        <v>23.277777777777779</v>
      </c>
      <c r="Y367" s="20">
        <f t="shared" si="60"/>
        <v>33.166666666666671</v>
      </c>
      <c r="Z367" s="20">
        <v>30</v>
      </c>
      <c r="AA367" s="20">
        <f t="shared" si="61"/>
        <v>6.7222222222222214</v>
      </c>
      <c r="AB367" s="20"/>
    </row>
    <row r="368" spans="1:28" ht="14" x14ac:dyDescent="0.15">
      <c r="A368" s="23" t="s">
        <v>473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IFERROR(VLOOKUP(INVENTARIO4[[#This Row],[Code]],FOTOS[],2,FALSE),"-")</f>
        <v>-</v>
      </c>
      <c r="L368" s="21"/>
      <c r="M368" s="19">
        <f t="shared" si="56"/>
        <v>30</v>
      </c>
      <c r="N368" s="20"/>
      <c r="O368" s="117">
        <v>1</v>
      </c>
      <c r="P368" s="21">
        <f>SUMIFS(VENTAS[Cantidad],VENTAS[Code],INVENTARIO4[[#This Row],[Code]])</f>
        <v>0</v>
      </c>
      <c r="Q368" s="21">
        <f>INVENTARIO4[[#This Row],[Entradas]]-INVENTARIO4[[#This Row],[Salidas]]</f>
        <v>1</v>
      </c>
      <c r="R368" s="20">
        <v>356</v>
      </c>
      <c r="S368" s="20">
        <v>18</v>
      </c>
      <c r="T368" s="20">
        <f t="shared" si="57"/>
        <v>19.777777777777779</v>
      </c>
      <c r="U368" s="21">
        <v>350</v>
      </c>
      <c r="V368" s="20">
        <v>10</v>
      </c>
      <c r="W368" s="20">
        <f t="shared" si="58"/>
        <v>3.5</v>
      </c>
      <c r="X368" s="20">
        <f t="shared" si="59"/>
        <v>23.277777777777779</v>
      </c>
      <c r="Y368" s="20">
        <f t="shared" si="60"/>
        <v>33.166666666666671</v>
      </c>
      <c r="Z368" s="20">
        <v>30</v>
      </c>
      <c r="AA368" s="20">
        <f t="shared" si="61"/>
        <v>6.7222222222222214</v>
      </c>
      <c r="AB368" s="20"/>
    </row>
    <row r="369" spans="1:28" ht="14" x14ac:dyDescent="0.15">
      <c r="A369" s="23" t="s">
        <v>474</v>
      </c>
      <c r="B369" s="95"/>
      <c r="C369" s="22" t="s">
        <v>12</v>
      </c>
      <c r="D369" s="109" t="s">
        <v>53</v>
      </c>
      <c r="E369" s="86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IFERROR(VLOOKUP(INVENTARIO4[[#This Row],[Code]],FOTOS[],2,FALSE),"-")</f>
        <v>https://github.com/uberboutique/whataform-repo/raw/main/pictures/B00058.jpg</v>
      </c>
      <c r="L369" s="21"/>
      <c r="M369" s="19">
        <f t="shared" si="56"/>
        <v>9</v>
      </c>
      <c r="N369" s="20"/>
      <c r="O369" s="117">
        <v>0</v>
      </c>
      <c r="P369" s="21">
        <f>SUMIFS(VENTAS[Cantidad],VENTAS[Code],INVENTARIO4[[#This Row],[Code]])</f>
        <v>0</v>
      </c>
      <c r="Q369" s="21">
        <f>INVENTARIO4[[#This Row],[Entradas]]-INVENTARIO4[[#This Row],[Salidas]]</f>
        <v>0</v>
      </c>
      <c r="R369" s="20">
        <v>100</v>
      </c>
      <c r="S369" s="20">
        <v>18</v>
      </c>
      <c r="T369" s="20">
        <f t="shared" si="57"/>
        <v>5.5555555555555554</v>
      </c>
      <c r="U369" s="21">
        <v>50</v>
      </c>
      <c r="V369" s="20">
        <v>10</v>
      </c>
      <c r="W369" s="20">
        <f t="shared" si="58"/>
        <v>0.5</v>
      </c>
      <c r="X369" s="20">
        <f t="shared" si="59"/>
        <v>6.0555555555555554</v>
      </c>
      <c r="Y369" s="20">
        <f t="shared" si="60"/>
        <v>8.8333333333333321</v>
      </c>
      <c r="Z369" s="20">
        <f t="shared" ref="Z369:Z379" si="62">ROUNDUP(Y369,0)</f>
        <v>9</v>
      </c>
      <c r="AA369" s="20">
        <f t="shared" si="61"/>
        <v>2.9444444444444446</v>
      </c>
      <c r="AB369" s="20"/>
    </row>
    <row r="370" spans="1:28" ht="14" x14ac:dyDescent="0.15">
      <c r="A370" s="23" t="s">
        <v>632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IFERROR(VLOOKUP(INVENTARIO4[[#This Row],[Code]],FOTOS[],2,FALSE),"-")</f>
        <v>-</v>
      </c>
      <c r="L370" s="21"/>
      <c r="M370" s="19">
        <f t="shared" si="56"/>
        <v>9</v>
      </c>
      <c r="N370" s="20"/>
      <c r="O370" s="117">
        <v>2</v>
      </c>
      <c r="P370" s="21">
        <f>SUMIFS(VENTAS[Cantidad],VENTAS[Code],INVENTARIO4[[#This Row],[Code]])</f>
        <v>0</v>
      </c>
      <c r="Q370" s="21">
        <f>INVENTARIO4[[#This Row],[Entradas]]-INVENTARIO4[[#This Row],[Salidas]]</f>
        <v>2</v>
      </c>
      <c r="R370" s="20">
        <v>100</v>
      </c>
      <c r="S370" s="20">
        <v>18</v>
      </c>
      <c r="T370" s="20">
        <f t="shared" si="57"/>
        <v>5.5555555555555554</v>
      </c>
      <c r="U370" s="21">
        <v>50</v>
      </c>
      <c r="V370" s="20">
        <v>10</v>
      </c>
      <c r="W370" s="20">
        <f t="shared" si="58"/>
        <v>0.5</v>
      </c>
      <c r="X370" s="20">
        <f t="shared" si="59"/>
        <v>6.0555555555555554</v>
      </c>
      <c r="Y370" s="20">
        <f t="shared" si="60"/>
        <v>8.8333333333333321</v>
      </c>
      <c r="Z370" s="20">
        <f t="shared" si="62"/>
        <v>9</v>
      </c>
      <c r="AA370" s="20">
        <f t="shared" si="61"/>
        <v>2.9444444444444446</v>
      </c>
      <c r="AB370" s="20"/>
    </row>
    <row r="371" spans="1:28" ht="14" x14ac:dyDescent="0.15">
      <c r="A371" s="23" t="s">
        <v>633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IFERROR(VLOOKUP(INVENTARIO4[[#This Row],[Code]],FOTOS[],2,FALSE),"-")</f>
        <v>-</v>
      </c>
      <c r="L371" s="21"/>
      <c r="M371" s="19">
        <f t="shared" si="56"/>
        <v>9</v>
      </c>
      <c r="N371" s="20"/>
      <c r="O371" s="119">
        <v>2</v>
      </c>
      <c r="P371" s="21">
        <f>SUMIFS(VENTAS[Cantidad],VENTAS[Code],INVENTARIO4[[#This Row],[Code]])</f>
        <v>0</v>
      </c>
      <c r="Q371" s="21">
        <f>INVENTARIO4[[#This Row],[Entradas]]-INVENTARIO4[[#This Row],[Salidas]]</f>
        <v>2</v>
      </c>
      <c r="R371" s="20">
        <v>100</v>
      </c>
      <c r="S371" s="20">
        <v>18</v>
      </c>
      <c r="T371" s="20">
        <f t="shared" si="57"/>
        <v>5.5555555555555554</v>
      </c>
      <c r="U371" s="21">
        <v>50</v>
      </c>
      <c r="V371" s="20">
        <v>10</v>
      </c>
      <c r="W371" s="20">
        <f t="shared" si="58"/>
        <v>0.5</v>
      </c>
      <c r="X371" s="20">
        <f t="shared" si="59"/>
        <v>6.0555555555555554</v>
      </c>
      <c r="Y371" s="20">
        <f t="shared" si="60"/>
        <v>8.8333333333333321</v>
      </c>
      <c r="Z371" s="20">
        <f t="shared" si="62"/>
        <v>9</v>
      </c>
      <c r="AA371" s="20">
        <f t="shared" si="61"/>
        <v>2.9444444444444446</v>
      </c>
      <c r="AB371" s="20"/>
    </row>
    <row r="372" spans="1:28" ht="14" x14ac:dyDescent="0.15">
      <c r="A372" s="23" t="s">
        <v>634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IFERROR(VLOOKUP(INVENTARIO4[[#This Row],[Code]],FOTOS[],2,FALSE),"-")</f>
        <v>-</v>
      </c>
      <c r="L372" s="21"/>
      <c r="M372" s="19">
        <f t="shared" si="56"/>
        <v>9</v>
      </c>
      <c r="N372" s="20"/>
      <c r="O372" s="117">
        <v>1</v>
      </c>
      <c r="P372" s="21">
        <f>SUMIFS(VENTAS[Cantidad],VENTAS[Code],INVENTARIO4[[#This Row],[Code]])</f>
        <v>0</v>
      </c>
      <c r="Q372" s="21">
        <f>INVENTARIO4[[#This Row],[Entradas]]-INVENTARIO4[[#This Row],[Salidas]]</f>
        <v>1</v>
      </c>
      <c r="R372" s="20">
        <v>100</v>
      </c>
      <c r="S372" s="20">
        <v>18</v>
      </c>
      <c r="T372" s="20">
        <f t="shared" si="57"/>
        <v>5.5555555555555554</v>
      </c>
      <c r="U372" s="21">
        <v>50</v>
      </c>
      <c r="V372" s="20">
        <v>10</v>
      </c>
      <c r="W372" s="20">
        <f t="shared" si="58"/>
        <v>0.5</v>
      </c>
      <c r="X372" s="20">
        <f t="shared" si="59"/>
        <v>6.0555555555555554</v>
      </c>
      <c r="Y372" s="20">
        <f t="shared" si="60"/>
        <v>8.8333333333333321</v>
      </c>
      <c r="Z372" s="20">
        <f t="shared" si="62"/>
        <v>9</v>
      </c>
      <c r="AA372" s="20">
        <f t="shared" si="61"/>
        <v>2.9444444444444446</v>
      </c>
      <c r="AB372" s="20"/>
    </row>
    <row r="373" spans="1:28" ht="14" x14ac:dyDescent="0.15">
      <c r="A373" s="23" t="s">
        <v>636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IFERROR(VLOOKUP(INVENTARIO4[[#This Row],[Code]],FOTOS[],2,FALSE),"-")</f>
        <v>-</v>
      </c>
      <c r="L373" s="21"/>
      <c r="M373" s="19">
        <f t="shared" si="56"/>
        <v>9</v>
      </c>
      <c r="N373" s="20"/>
      <c r="O373" s="119">
        <v>2</v>
      </c>
      <c r="P373" s="21">
        <f>SUMIFS(VENTAS[Cantidad],VENTAS[Code],INVENTARIO4[[#This Row],[Code]])</f>
        <v>0</v>
      </c>
      <c r="Q373" s="21">
        <f>INVENTARIO4[[#This Row],[Entradas]]-INVENTARIO4[[#This Row],[Salidas]]</f>
        <v>2</v>
      </c>
      <c r="R373" s="20">
        <v>100</v>
      </c>
      <c r="S373" s="20">
        <v>18</v>
      </c>
      <c r="T373" s="20">
        <f t="shared" si="57"/>
        <v>5.5555555555555554</v>
      </c>
      <c r="U373" s="21">
        <v>50</v>
      </c>
      <c r="V373" s="20">
        <v>10</v>
      </c>
      <c r="W373" s="20">
        <f t="shared" si="58"/>
        <v>0.5</v>
      </c>
      <c r="X373" s="20">
        <f t="shared" si="59"/>
        <v>6.0555555555555554</v>
      </c>
      <c r="Y373" s="20">
        <f t="shared" si="60"/>
        <v>8.8333333333333321</v>
      </c>
      <c r="Z373" s="20">
        <f t="shared" si="62"/>
        <v>9</v>
      </c>
      <c r="AA373" s="20">
        <f t="shared" si="61"/>
        <v>2.9444444444444446</v>
      </c>
      <c r="AB373" s="20"/>
    </row>
    <row r="374" spans="1:28" ht="14" x14ac:dyDescent="0.15">
      <c r="A374" s="23" t="s">
        <v>637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IFERROR(VLOOKUP(INVENTARIO4[[#This Row],[Code]],FOTOS[],2,FALSE),"-")</f>
        <v>-</v>
      </c>
      <c r="L374" s="21"/>
      <c r="M374" s="19">
        <f t="shared" si="56"/>
        <v>9</v>
      </c>
      <c r="N374" s="20"/>
      <c r="O374" s="117">
        <v>1</v>
      </c>
      <c r="P374" s="21">
        <f>SUMIFS(VENTAS[Cantidad],VENTAS[Code],INVENTARIO4[[#This Row],[Code]])</f>
        <v>0</v>
      </c>
      <c r="Q374" s="21">
        <f>INVENTARIO4[[#This Row],[Entradas]]-INVENTARIO4[[#This Row],[Salidas]]</f>
        <v>1</v>
      </c>
      <c r="R374" s="20">
        <v>100</v>
      </c>
      <c r="S374" s="20">
        <v>18</v>
      </c>
      <c r="T374" s="20">
        <f t="shared" si="57"/>
        <v>5.5555555555555554</v>
      </c>
      <c r="U374" s="21">
        <v>50</v>
      </c>
      <c r="V374" s="20">
        <v>10</v>
      </c>
      <c r="W374" s="20">
        <f t="shared" si="58"/>
        <v>0.5</v>
      </c>
      <c r="X374" s="20">
        <f t="shared" si="59"/>
        <v>6.0555555555555554</v>
      </c>
      <c r="Y374" s="20">
        <f t="shared" si="60"/>
        <v>8.8333333333333321</v>
      </c>
      <c r="Z374" s="20">
        <f t="shared" si="62"/>
        <v>9</v>
      </c>
      <c r="AA374" s="20">
        <f t="shared" si="61"/>
        <v>2.9444444444444446</v>
      </c>
      <c r="AB374" s="20"/>
    </row>
    <row r="375" spans="1:28" ht="14" x14ac:dyDescent="0.15">
      <c r="A375" s="23" t="s">
        <v>638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IFERROR(VLOOKUP(INVENTARIO4[[#This Row],[Code]],FOTOS[],2,FALSE),"-")</f>
        <v>-</v>
      </c>
      <c r="L375" s="21"/>
      <c r="M375" s="19">
        <f t="shared" si="56"/>
        <v>18</v>
      </c>
      <c r="N375" s="20"/>
      <c r="O375" s="119">
        <v>1</v>
      </c>
      <c r="P375" s="21">
        <f>SUMIFS(VENTAS[Cantidad],VENTAS[Code],INVENTARIO4[[#This Row],[Code]])</f>
        <v>0</v>
      </c>
      <c r="Q375" s="21">
        <f>INVENTARIO4[[#This Row],[Entradas]]-INVENTARIO4[[#This Row],[Salidas]]</f>
        <v>1</v>
      </c>
      <c r="R375" s="20">
        <v>199</v>
      </c>
      <c r="S375" s="20">
        <v>18</v>
      </c>
      <c r="T375" s="20">
        <f t="shared" si="57"/>
        <v>11.055555555555555</v>
      </c>
      <c r="U375" s="21">
        <v>50</v>
      </c>
      <c r="V375" s="20">
        <v>10</v>
      </c>
      <c r="W375" s="20">
        <f t="shared" si="58"/>
        <v>0.5</v>
      </c>
      <c r="X375" s="20">
        <f t="shared" si="59"/>
        <v>11.555555555555555</v>
      </c>
      <c r="Y375" s="20">
        <f t="shared" si="60"/>
        <v>17.083333333333332</v>
      </c>
      <c r="Z375" s="20">
        <f t="shared" si="62"/>
        <v>18</v>
      </c>
      <c r="AA375" s="20">
        <f t="shared" si="61"/>
        <v>6.4444444444444446</v>
      </c>
      <c r="AB375" s="20"/>
    </row>
    <row r="376" spans="1:28" ht="14" x14ac:dyDescent="0.15">
      <c r="A376" s="23" t="s">
        <v>639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IFERROR(VLOOKUP(INVENTARIO4[[#This Row],[Code]],FOTOS[],2,FALSE),"-")</f>
        <v>-</v>
      </c>
      <c r="L376" s="21"/>
      <c r="M376" s="19">
        <f t="shared" si="56"/>
        <v>18</v>
      </c>
      <c r="N376" s="20"/>
      <c r="O376" s="117">
        <v>2</v>
      </c>
      <c r="P376" s="21">
        <f>SUMIFS(VENTAS[Cantidad],VENTAS[Code],INVENTARIO4[[#This Row],[Code]])</f>
        <v>0</v>
      </c>
      <c r="Q376" s="21">
        <f>INVENTARIO4[[#This Row],[Entradas]]-INVENTARIO4[[#This Row],[Salidas]]</f>
        <v>2</v>
      </c>
      <c r="R376" s="20">
        <v>199</v>
      </c>
      <c r="S376" s="20">
        <v>18</v>
      </c>
      <c r="T376" s="20">
        <f t="shared" si="57"/>
        <v>11.055555555555555</v>
      </c>
      <c r="U376" s="21">
        <v>50</v>
      </c>
      <c r="V376" s="20">
        <v>10</v>
      </c>
      <c r="W376" s="20">
        <f t="shared" si="58"/>
        <v>0.5</v>
      </c>
      <c r="X376" s="20">
        <f t="shared" si="59"/>
        <v>11.555555555555555</v>
      </c>
      <c r="Y376" s="20">
        <f t="shared" si="60"/>
        <v>17.083333333333332</v>
      </c>
      <c r="Z376" s="20">
        <f t="shared" si="62"/>
        <v>18</v>
      </c>
      <c r="AA376" s="20">
        <f t="shared" si="61"/>
        <v>6.4444444444444446</v>
      </c>
      <c r="AB376" s="20"/>
    </row>
    <row r="377" spans="1:28" ht="14" x14ac:dyDescent="0.15">
      <c r="A377" s="23" t="s">
        <v>640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IFERROR(VLOOKUP(INVENTARIO4[[#This Row],[Code]],FOTOS[],2,FALSE),"-")</f>
        <v>-</v>
      </c>
      <c r="L377" s="21"/>
      <c r="M377" s="19">
        <f t="shared" si="56"/>
        <v>19</v>
      </c>
      <c r="N377" s="20"/>
      <c r="O377" s="119">
        <v>1</v>
      </c>
      <c r="P377" s="21">
        <f>SUMIFS(VENTAS[Cantidad],VENTAS[Code],INVENTARIO4[[#This Row],[Code]])</f>
        <v>0</v>
      </c>
      <c r="Q377" s="21">
        <f>INVENTARIO4[[#This Row],[Entradas]]-INVENTARIO4[[#This Row],[Salidas]]</f>
        <v>1</v>
      </c>
      <c r="R377" s="20">
        <v>199</v>
      </c>
      <c r="S377" s="20">
        <v>18</v>
      </c>
      <c r="T377" s="20">
        <f t="shared" si="57"/>
        <v>11.055555555555555</v>
      </c>
      <c r="U377" s="21">
        <v>200</v>
      </c>
      <c r="V377" s="20">
        <v>10</v>
      </c>
      <c r="W377" s="20">
        <f t="shared" si="58"/>
        <v>2</v>
      </c>
      <c r="X377" s="20">
        <f t="shared" si="59"/>
        <v>13.055555555555555</v>
      </c>
      <c r="Y377" s="20">
        <f t="shared" si="60"/>
        <v>18.583333333333332</v>
      </c>
      <c r="Z377" s="20">
        <f t="shared" si="62"/>
        <v>19</v>
      </c>
      <c r="AA377" s="20">
        <f t="shared" si="61"/>
        <v>5.9444444444444446</v>
      </c>
      <c r="AB377" s="20"/>
    </row>
    <row r="378" spans="1:28" ht="14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IFERROR(VLOOKUP(INVENTARIO4[[#This Row],[Code]],FOTOS[],2,FALSE),"-")</f>
        <v>https://github.com/uberboutique/whataform-repo/raw/main/pictures/P0024.jpg</v>
      </c>
      <c r="L378" s="21"/>
      <c r="M378" s="19">
        <f t="shared" si="56"/>
        <v>40</v>
      </c>
      <c r="N378" s="20"/>
      <c r="O378" s="117">
        <v>1</v>
      </c>
      <c r="P378" s="21">
        <f>SUMIFS(VENTAS[Cantidad],VENTAS[Code],INVENTARIO4[[#This Row],[Code]])</f>
        <v>0</v>
      </c>
      <c r="Q378" s="21">
        <f>INVENTARIO4[[#This Row],[Entradas]]-INVENTARIO4[[#This Row],[Salidas]]</f>
        <v>1</v>
      </c>
      <c r="R378" s="20">
        <v>450</v>
      </c>
      <c r="S378" s="20">
        <v>18</v>
      </c>
      <c r="T378" s="20">
        <f t="shared" si="57"/>
        <v>25</v>
      </c>
      <c r="U378" s="21">
        <v>200</v>
      </c>
      <c r="V378" s="20">
        <v>10</v>
      </c>
      <c r="W378" s="20">
        <f t="shared" si="58"/>
        <v>2</v>
      </c>
      <c r="X378" s="20">
        <f t="shared" si="59"/>
        <v>27</v>
      </c>
      <c r="Y378" s="20">
        <f t="shared" si="60"/>
        <v>39.5</v>
      </c>
      <c r="Z378" s="20">
        <f t="shared" si="62"/>
        <v>40</v>
      </c>
      <c r="AA378" s="20">
        <f t="shared" si="61"/>
        <v>13</v>
      </c>
      <c r="AB378" s="20"/>
    </row>
    <row r="379" spans="1:28" ht="14" x14ac:dyDescent="0.15">
      <c r="A379" s="48" t="s">
        <v>642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IFERROR(VLOOKUP(INVENTARIO4[[#This Row],[Code]],FOTOS[],2,FALSE),"-")</f>
        <v>-</v>
      </c>
      <c r="L379" s="21"/>
      <c r="M379" s="19">
        <f t="shared" si="56"/>
        <v>19</v>
      </c>
      <c r="N379" s="20"/>
      <c r="O379" s="119">
        <v>1</v>
      </c>
      <c r="P379" s="21">
        <f>SUMIFS(VENTAS[Cantidad],VENTAS[Code],INVENTARIO4[[#This Row],[Code]])</f>
        <v>0</v>
      </c>
      <c r="Q379" s="21">
        <f>INVENTARIO4[[#This Row],[Entradas]]-INVENTARIO4[[#This Row],[Salidas]]</f>
        <v>1</v>
      </c>
      <c r="R379" s="20">
        <v>195</v>
      </c>
      <c r="S379" s="20">
        <v>18</v>
      </c>
      <c r="T379" s="20">
        <f t="shared" si="57"/>
        <v>10.833333333333334</v>
      </c>
      <c r="U379" s="21">
        <v>200</v>
      </c>
      <c r="V379" s="20">
        <v>10</v>
      </c>
      <c r="W379" s="20">
        <f t="shared" si="58"/>
        <v>2</v>
      </c>
      <c r="X379" s="20">
        <f t="shared" si="59"/>
        <v>12.833333333333334</v>
      </c>
      <c r="Y379" s="20">
        <f t="shared" si="60"/>
        <v>18.25</v>
      </c>
      <c r="Z379" s="20">
        <f t="shared" si="62"/>
        <v>19</v>
      </c>
      <c r="AA379" s="20">
        <f t="shared" si="61"/>
        <v>6.1666666666666661</v>
      </c>
      <c r="AB379" s="20"/>
    </row>
    <row r="380" spans="1:28" ht="14" x14ac:dyDescent="0.15">
      <c r="A380" s="23" t="s">
        <v>643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IFERROR(VLOOKUP(INVENTARIO4[[#This Row],[Code]],FOTOS[],2,FALSE),"-")</f>
        <v>-</v>
      </c>
      <c r="L380" s="21"/>
      <c r="M380" s="19">
        <f t="shared" si="56"/>
        <v>19</v>
      </c>
      <c r="N380" s="20"/>
      <c r="O380" s="117">
        <v>1</v>
      </c>
      <c r="P380" s="21">
        <f>SUMIFS(VENTAS[Cantidad],VENTAS[Code],INVENTARIO4[[#This Row],[Code]])</f>
        <v>0</v>
      </c>
      <c r="Q380" s="21">
        <f>INVENTARIO4[[#This Row],[Entradas]]-INVENTARIO4[[#This Row],[Salidas]]</f>
        <v>1</v>
      </c>
      <c r="R380" s="20">
        <v>175</v>
      </c>
      <c r="S380" s="20">
        <v>18</v>
      </c>
      <c r="T380" s="20">
        <f t="shared" si="57"/>
        <v>9.7222222222222214</v>
      </c>
      <c r="U380" s="21">
        <v>200</v>
      </c>
      <c r="V380" s="20">
        <v>10</v>
      </c>
      <c r="W380" s="20">
        <f t="shared" si="58"/>
        <v>2</v>
      </c>
      <c r="X380" s="20">
        <f t="shared" si="59"/>
        <v>11.722222222222221</v>
      </c>
      <c r="Y380" s="20">
        <f t="shared" si="60"/>
        <v>16.583333333333332</v>
      </c>
      <c r="Z380" s="20">
        <v>19</v>
      </c>
      <c r="AA380" s="20">
        <f t="shared" si="61"/>
        <v>7.2777777777777786</v>
      </c>
      <c r="AB380" s="20"/>
    </row>
    <row r="381" spans="1:28" ht="14" x14ac:dyDescent="0.15">
      <c r="A381" s="23" t="s">
        <v>644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IFERROR(VLOOKUP(INVENTARIO4[[#This Row],[Code]],FOTOS[],2,FALSE),"-")</f>
        <v>-</v>
      </c>
      <c r="L381" s="21"/>
      <c r="M381" s="19">
        <f t="shared" si="56"/>
        <v>15</v>
      </c>
      <c r="N381" s="20"/>
      <c r="O381" s="119">
        <v>3</v>
      </c>
      <c r="P381" s="21">
        <f>SUMIFS(VENTAS[Cantidad],VENTAS[Code],INVENTARIO4[[#This Row],[Code]])</f>
        <v>0</v>
      </c>
      <c r="Q381" s="21">
        <f>INVENTARIO4[[#This Row],[Entradas]]-INVENTARIO4[[#This Row],[Salidas]]</f>
        <v>3</v>
      </c>
      <c r="R381" s="20">
        <v>95</v>
      </c>
      <c r="S381" s="20">
        <v>18</v>
      </c>
      <c r="T381" s="20">
        <f t="shared" si="57"/>
        <v>5.2777777777777777</v>
      </c>
      <c r="U381" s="21">
        <v>200</v>
      </c>
      <c r="V381" s="20">
        <v>10</v>
      </c>
      <c r="W381" s="20">
        <f t="shared" si="58"/>
        <v>2</v>
      </c>
      <c r="X381" s="20">
        <f t="shared" si="59"/>
        <v>7.2777777777777777</v>
      </c>
      <c r="Y381" s="20">
        <f t="shared" si="60"/>
        <v>9.9166666666666661</v>
      </c>
      <c r="Z381" s="20">
        <v>15</v>
      </c>
      <c r="AA381" s="20">
        <f t="shared" si="61"/>
        <v>7.7222222222222214</v>
      </c>
      <c r="AB381" s="20"/>
    </row>
    <row r="382" spans="1:28" ht="14" x14ac:dyDescent="0.15">
      <c r="A382" s="23" t="s">
        <v>645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IFERROR(VLOOKUP(INVENTARIO4[[#This Row],[Code]],FOTOS[],2,FALSE),"-")</f>
        <v>-</v>
      </c>
      <c r="L382" s="21"/>
      <c r="M382" s="19">
        <f t="shared" si="56"/>
        <v>19</v>
      </c>
      <c r="N382" s="20"/>
      <c r="O382" s="117">
        <v>1</v>
      </c>
      <c r="P382" s="21">
        <f>SUMIFS(VENTAS[Cantidad],VENTAS[Code],INVENTARIO4[[#This Row],[Code]])</f>
        <v>0</v>
      </c>
      <c r="Q382" s="21">
        <f>INVENTARIO4[[#This Row],[Entradas]]-INVENTARIO4[[#This Row],[Salidas]]</f>
        <v>1</v>
      </c>
      <c r="R382" s="20">
        <v>125</v>
      </c>
      <c r="S382" s="20">
        <v>18</v>
      </c>
      <c r="T382" s="20">
        <f t="shared" si="57"/>
        <v>6.9444444444444446</v>
      </c>
      <c r="U382" s="21">
        <v>200</v>
      </c>
      <c r="V382" s="20">
        <v>10</v>
      </c>
      <c r="W382" s="20">
        <f t="shared" si="58"/>
        <v>2</v>
      </c>
      <c r="X382" s="20">
        <f t="shared" si="59"/>
        <v>8.9444444444444446</v>
      </c>
      <c r="Y382" s="20">
        <f t="shared" si="60"/>
        <v>12.416666666666668</v>
      </c>
      <c r="Z382" s="20">
        <v>19</v>
      </c>
      <c r="AA382" s="20">
        <f t="shared" si="61"/>
        <v>10.055555555555555</v>
      </c>
      <c r="AB382" s="20"/>
    </row>
    <row r="383" spans="1:28" ht="14" x14ac:dyDescent="0.15">
      <c r="A383" s="23" t="s">
        <v>646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IFERROR(VLOOKUP(INVENTARIO4[[#This Row],[Code]],FOTOS[],2,FALSE),"-")</f>
        <v>-</v>
      </c>
      <c r="L383" s="21"/>
      <c r="M383" s="19">
        <f t="shared" si="56"/>
        <v>15</v>
      </c>
      <c r="N383" s="20"/>
      <c r="O383" s="119">
        <v>3</v>
      </c>
      <c r="P383" s="21">
        <f>SUMIFS(VENTAS[Cantidad],VENTAS[Code],INVENTARIO4[[#This Row],[Code]])</f>
        <v>0</v>
      </c>
      <c r="Q383" s="21">
        <f>INVENTARIO4[[#This Row],[Entradas]]-INVENTARIO4[[#This Row],[Salidas]]</f>
        <v>3</v>
      </c>
      <c r="R383" s="20">
        <v>135</v>
      </c>
      <c r="S383" s="20">
        <v>18</v>
      </c>
      <c r="T383" s="20">
        <f t="shared" si="57"/>
        <v>7.5</v>
      </c>
      <c r="U383" s="21">
        <v>100</v>
      </c>
      <c r="V383" s="20">
        <v>10</v>
      </c>
      <c r="W383" s="20">
        <f t="shared" si="58"/>
        <v>1</v>
      </c>
      <c r="X383" s="20">
        <f t="shared" si="59"/>
        <v>8.5</v>
      </c>
      <c r="Y383" s="20">
        <f t="shared" si="60"/>
        <v>12.25</v>
      </c>
      <c r="Z383" s="20">
        <v>15</v>
      </c>
      <c r="AA383" s="20">
        <f t="shared" si="61"/>
        <v>6.5</v>
      </c>
      <c r="AB383" s="20"/>
    </row>
    <row r="384" spans="1:28" ht="14" x14ac:dyDescent="0.15">
      <c r="A384" s="23" t="s">
        <v>525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IFERROR(VLOOKUP(INVENTARIO4[[#This Row],[Code]],FOTOS[],2,FALSE),"-")</f>
        <v>-</v>
      </c>
      <c r="L384" s="21"/>
      <c r="M384" s="19">
        <f t="shared" si="56"/>
        <v>20</v>
      </c>
      <c r="N384" s="20"/>
      <c r="O384" s="117">
        <v>2</v>
      </c>
      <c r="P384" s="21">
        <f>SUMIFS(VENTAS[Cantidad],VENTAS[Code],INVENTARIO4[[#This Row],[Code]])</f>
        <v>0</v>
      </c>
      <c r="Q384" s="21">
        <f>INVENTARIO4[[#This Row],[Entradas]]-INVENTARIO4[[#This Row],[Salidas]]</f>
        <v>2</v>
      </c>
      <c r="R384" s="20">
        <v>235</v>
      </c>
      <c r="S384" s="20">
        <v>18</v>
      </c>
      <c r="T384" s="20">
        <f t="shared" si="57"/>
        <v>13.055555555555555</v>
      </c>
      <c r="U384" s="21">
        <v>250</v>
      </c>
      <c r="V384" s="20">
        <v>10</v>
      </c>
      <c r="W384" s="20">
        <f t="shared" si="58"/>
        <v>2.5</v>
      </c>
      <c r="X384" s="20">
        <f t="shared" si="59"/>
        <v>15.555555555555555</v>
      </c>
      <c r="Y384" s="20">
        <f t="shared" si="60"/>
        <v>22.083333333333332</v>
      </c>
      <c r="Z384" s="20">
        <v>20</v>
      </c>
      <c r="AA384" s="20">
        <f t="shared" si="61"/>
        <v>4.4444444444444446</v>
      </c>
      <c r="AB384" s="20"/>
    </row>
    <row r="385" spans="1:28" ht="14" x14ac:dyDescent="0.15">
      <c r="A385" s="23" t="s">
        <v>526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IFERROR(VLOOKUP(INVENTARIO4[[#This Row],[Code]],FOTOS[],2,FALSE),"-")</f>
        <v>-</v>
      </c>
      <c r="L385" s="21"/>
      <c r="M385" s="19">
        <f t="shared" si="56"/>
        <v>15</v>
      </c>
      <c r="N385" s="20"/>
      <c r="O385" s="119">
        <v>2</v>
      </c>
      <c r="P385" s="21">
        <f>SUMIFS(VENTAS[Cantidad],VENTAS[Code],INVENTARIO4[[#This Row],[Code]])</f>
        <v>0</v>
      </c>
      <c r="Q385" s="21">
        <f>INVENTARIO4[[#This Row],[Entradas]]-INVENTARIO4[[#This Row],[Salidas]]</f>
        <v>2</v>
      </c>
      <c r="R385" s="20">
        <v>126</v>
      </c>
      <c r="S385" s="20">
        <v>18</v>
      </c>
      <c r="T385" s="20">
        <f t="shared" si="57"/>
        <v>7</v>
      </c>
      <c r="U385" s="21">
        <v>250</v>
      </c>
      <c r="V385" s="20">
        <v>10</v>
      </c>
      <c r="W385" s="20">
        <f t="shared" si="58"/>
        <v>2.5</v>
      </c>
      <c r="X385" s="20">
        <f t="shared" si="59"/>
        <v>9.5</v>
      </c>
      <c r="Y385" s="20">
        <f t="shared" si="60"/>
        <v>13</v>
      </c>
      <c r="Z385" s="20">
        <v>15</v>
      </c>
      <c r="AA385" s="20">
        <f t="shared" si="61"/>
        <v>5.5</v>
      </c>
      <c r="AB385" s="20"/>
    </row>
    <row r="386" spans="1:28" ht="14" x14ac:dyDescent="0.15">
      <c r="A386" s="23" t="s">
        <v>647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IFERROR(VLOOKUP(INVENTARIO4[[#This Row],[Code]],FOTOS[],2,FALSE),"-")</f>
        <v>-</v>
      </c>
      <c r="L386" s="21"/>
      <c r="M386" s="19">
        <f t="shared" si="56"/>
        <v>15</v>
      </c>
      <c r="N386" s="20"/>
      <c r="O386" s="117">
        <v>3</v>
      </c>
      <c r="P386" s="21">
        <f>SUMIFS(VENTAS[Cantidad],VENTAS[Code],INVENTARIO4[[#This Row],[Code]])</f>
        <v>0</v>
      </c>
      <c r="Q386" s="21">
        <f>INVENTARIO4[[#This Row],[Entradas]]-INVENTARIO4[[#This Row],[Salidas]]</f>
        <v>3</v>
      </c>
      <c r="R386" s="20">
        <v>96</v>
      </c>
      <c r="S386" s="20">
        <v>18</v>
      </c>
      <c r="T386" s="20">
        <f t="shared" si="57"/>
        <v>5.333333333333333</v>
      </c>
      <c r="U386" s="21">
        <v>250</v>
      </c>
      <c r="V386" s="20">
        <v>10</v>
      </c>
      <c r="W386" s="20">
        <f t="shared" si="58"/>
        <v>2.5</v>
      </c>
      <c r="X386" s="20">
        <f t="shared" si="59"/>
        <v>7.833333333333333</v>
      </c>
      <c r="Y386" s="20">
        <f t="shared" si="60"/>
        <v>10.5</v>
      </c>
      <c r="Z386" s="20">
        <v>15</v>
      </c>
      <c r="AA386" s="20">
        <f t="shared" si="61"/>
        <v>7.1666666666666679</v>
      </c>
      <c r="AB386" s="20"/>
    </row>
    <row r="387" spans="1:28" ht="14" x14ac:dyDescent="0.15">
      <c r="A387" s="23" t="s">
        <v>648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IFERROR(VLOOKUP(INVENTARIO4[[#This Row],[Code]],FOTOS[],2,FALSE),"-")</f>
        <v>-</v>
      </c>
      <c r="L387" s="21"/>
      <c r="M387" s="19">
        <f t="shared" si="56"/>
        <v>12</v>
      </c>
      <c r="N387" s="20"/>
      <c r="O387" s="119">
        <v>2</v>
      </c>
      <c r="P387" s="21">
        <f>SUMIFS(VENTAS[Cantidad],VENTAS[Code],INVENTARIO4[[#This Row],[Code]])</f>
        <v>0</v>
      </c>
      <c r="Q387" s="21">
        <f>INVENTARIO4[[#This Row],[Entradas]]-INVENTARIO4[[#This Row],[Salidas]]</f>
        <v>2</v>
      </c>
      <c r="R387" s="20">
        <v>95</v>
      </c>
      <c r="S387" s="20">
        <v>18</v>
      </c>
      <c r="T387" s="20">
        <f t="shared" si="57"/>
        <v>5.2777777777777777</v>
      </c>
      <c r="U387" s="21">
        <v>150</v>
      </c>
      <c r="V387" s="20">
        <v>10</v>
      </c>
      <c r="W387" s="20">
        <f t="shared" si="58"/>
        <v>1.5</v>
      </c>
      <c r="X387" s="20">
        <f t="shared" si="59"/>
        <v>6.7777777777777777</v>
      </c>
      <c r="Y387" s="20">
        <f t="shared" si="60"/>
        <v>9.4166666666666661</v>
      </c>
      <c r="Z387" s="20">
        <v>12</v>
      </c>
      <c r="AA387" s="20">
        <f t="shared" si="61"/>
        <v>5.2222222222222223</v>
      </c>
      <c r="AB387" s="20"/>
    </row>
    <row r="388" spans="1:28" ht="14" x14ac:dyDescent="0.15">
      <c r="A388" s="23" t="s">
        <v>649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IFERROR(VLOOKUP(INVENTARIO4[[#This Row],[Code]],FOTOS[],2,FALSE),"-")</f>
        <v>-</v>
      </c>
      <c r="L388" s="21"/>
      <c r="M388" s="19">
        <f t="shared" si="56"/>
        <v>9</v>
      </c>
      <c r="N388" s="20"/>
      <c r="O388" s="117">
        <v>1</v>
      </c>
      <c r="P388" s="21">
        <f>SUMIFS(VENTAS[Cantidad],VENTAS[Code],INVENTARIO4[[#This Row],[Code]])</f>
        <v>0</v>
      </c>
      <c r="Q388" s="21">
        <f>INVENTARIO4[[#This Row],[Entradas]]-INVENTARIO4[[#This Row],[Salidas]]</f>
        <v>1</v>
      </c>
      <c r="R388" s="20">
        <v>103</v>
      </c>
      <c r="S388" s="20">
        <v>18</v>
      </c>
      <c r="T388" s="20">
        <f t="shared" si="57"/>
        <v>5.7222222222222223</v>
      </c>
      <c r="U388" s="21">
        <v>50</v>
      </c>
      <c r="V388" s="20">
        <v>10</v>
      </c>
      <c r="W388" s="20">
        <f t="shared" si="58"/>
        <v>0.5</v>
      </c>
      <c r="X388" s="20">
        <f t="shared" si="59"/>
        <v>6.2222222222222223</v>
      </c>
      <c r="Y388" s="20">
        <f t="shared" si="60"/>
        <v>9.0833333333333339</v>
      </c>
      <c r="Z388" s="20">
        <v>9</v>
      </c>
      <c r="AA388" s="20">
        <f t="shared" si="61"/>
        <v>2.7777777777777777</v>
      </c>
      <c r="AB388" s="20"/>
    </row>
    <row r="389" spans="1:28" ht="14" x14ac:dyDescent="0.15">
      <c r="A389" s="23" t="s">
        <v>650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IFERROR(VLOOKUP(INVENTARIO4[[#This Row],[Code]],FOTOS[],2,FALSE),"-")</f>
        <v>-</v>
      </c>
      <c r="L389" s="21"/>
      <c r="M389" s="19">
        <f t="shared" si="56"/>
        <v>12</v>
      </c>
      <c r="N389" s="20"/>
      <c r="O389" s="119">
        <v>3</v>
      </c>
      <c r="P389" s="21">
        <f>SUMIFS(VENTAS[Cantidad],VENTAS[Code],INVENTARIO4[[#This Row],[Code]])</f>
        <v>0</v>
      </c>
      <c r="Q389" s="21">
        <f>INVENTARIO4[[#This Row],[Entradas]]-INVENTARIO4[[#This Row],[Salidas]]</f>
        <v>3</v>
      </c>
      <c r="R389" s="20">
        <v>113</v>
      </c>
      <c r="S389" s="20">
        <v>18</v>
      </c>
      <c r="T389" s="20">
        <f t="shared" si="57"/>
        <v>6.2777777777777777</v>
      </c>
      <c r="U389" s="21">
        <v>50</v>
      </c>
      <c r="V389" s="20">
        <v>10</v>
      </c>
      <c r="W389" s="20">
        <f t="shared" si="58"/>
        <v>0.5</v>
      </c>
      <c r="X389" s="20">
        <f t="shared" si="59"/>
        <v>6.7777777777777777</v>
      </c>
      <c r="Y389" s="20">
        <f t="shared" si="60"/>
        <v>9.9166666666666661</v>
      </c>
      <c r="Z389" s="20">
        <v>12</v>
      </c>
      <c r="AA389" s="20">
        <f t="shared" si="61"/>
        <v>5.2222222222222223</v>
      </c>
      <c r="AB389" s="20"/>
    </row>
    <row r="390" spans="1:28" ht="14" x14ac:dyDescent="0.15">
      <c r="A390" s="23" t="s">
        <v>651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IFERROR(VLOOKUP(INVENTARIO4[[#This Row],[Code]],FOTOS[],2,FALSE),"-")</f>
        <v>-</v>
      </c>
      <c r="L390" s="21"/>
      <c r="M390" s="19">
        <f t="shared" ref="M390:M453" si="63">Z390</f>
        <v>12</v>
      </c>
      <c r="N390" s="20"/>
      <c r="O390" s="117">
        <v>1</v>
      </c>
      <c r="P390" s="21">
        <f>SUMIFS(VENTAS[Cantidad],VENTAS[Code],INVENTARIO4[[#This Row],[Code]])</f>
        <v>0</v>
      </c>
      <c r="Q390" s="21">
        <f>INVENTARIO4[[#This Row],[Entradas]]-INVENTARIO4[[#This Row],[Salidas]]</f>
        <v>1</v>
      </c>
      <c r="R390" s="20">
        <v>135</v>
      </c>
      <c r="S390" s="20">
        <v>18</v>
      </c>
      <c r="T390" s="20">
        <f t="shared" ref="T390:T453" si="64">R390/S390</f>
        <v>7.5</v>
      </c>
      <c r="U390" s="21">
        <v>50</v>
      </c>
      <c r="V390" s="20">
        <v>10</v>
      </c>
      <c r="W390" s="20">
        <f t="shared" ref="W390:W453" si="65">U390*V390/1000</f>
        <v>0.5</v>
      </c>
      <c r="X390" s="20">
        <f t="shared" ref="X390:X453" si="66">T390+W390</f>
        <v>8</v>
      </c>
      <c r="Y390" s="20">
        <f t="shared" ref="Y390:Y453" si="67">T390*1.5+W390</f>
        <v>11.75</v>
      </c>
      <c r="Z390" s="20">
        <v>12</v>
      </c>
      <c r="AA390" s="20">
        <f t="shared" ref="AA390:AA453" si="68">Z390-T390-W390</f>
        <v>4</v>
      </c>
      <c r="AB390" s="20"/>
    </row>
    <row r="391" spans="1:28" ht="14" x14ac:dyDescent="0.15">
      <c r="A391" s="23" t="s">
        <v>652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IFERROR(VLOOKUP(INVENTARIO4[[#This Row],[Code]],FOTOS[],2,FALSE),"-")</f>
        <v>-</v>
      </c>
      <c r="L391" s="21"/>
      <c r="M391" s="19">
        <f t="shared" si="63"/>
        <v>12</v>
      </c>
      <c r="N391" s="20"/>
      <c r="O391" s="119">
        <v>1</v>
      </c>
      <c r="P391" s="21">
        <f>SUMIFS(VENTAS[Cantidad],VENTAS[Code],INVENTARIO4[[#This Row],[Code]])</f>
        <v>0</v>
      </c>
      <c r="Q391" s="21">
        <f>INVENTARIO4[[#This Row],[Entradas]]-INVENTARIO4[[#This Row],[Salidas]]</f>
        <v>1</v>
      </c>
      <c r="R391" s="20">
        <v>113</v>
      </c>
      <c r="S391" s="20">
        <v>18</v>
      </c>
      <c r="T391" s="20">
        <f t="shared" si="64"/>
        <v>6.2777777777777777</v>
      </c>
      <c r="U391" s="21">
        <v>50</v>
      </c>
      <c r="V391" s="20">
        <v>10</v>
      </c>
      <c r="W391" s="20">
        <f t="shared" si="65"/>
        <v>0.5</v>
      </c>
      <c r="X391" s="20">
        <f t="shared" si="66"/>
        <v>6.7777777777777777</v>
      </c>
      <c r="Y391" s="20">
        <f t="shared" si="67"/>
        <v>9.9166666666666661</v>
      </c>
      <c r="Z391" s="20">
        <v>12</v>
      </c>
      <c r="AA391" s="20">
        <f t="shared" si="68"/>
        <v>5.2222222222222223</v>
      </c>
      <c r="AB391" s="20"/>
    </row>
    <row r="392" spans="1:28" ht="14" x14ac:dyDescent="0.15">
      <c r="A392" s="23" t="s">
        <v>653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IFERROR(VLOOKUP(INVENTARIO4[[#This Row],[Code]],FOTOS[],2,FALSE),"-")</f>
        <v>-</v>
      </c>
      <c r="L392" s="21"/>
      <c r="M392" s="19">
        <f t="shared" si="63"/>
        <v>15</v>
      </c>
      <c r="N392" s="20"/>
      <c r="O392" s="117">
        <v>1</v>
      </c>
      <c r="P392" s="21">
        <f>SUMIFS(VENTAS[Cantidad],VENTAS[Code],INVENTARIO4[[#This Row],[Code]])</f>
        <v>0</v>
      </c>
      <c r="Q392" s="21">
        <f>INVENTARIO4[[#This Row],[Entradas]]-INVENTARIO4[[#This Row],[Salidas]]</f>
        <v>1</v>
      </c>
      <c r="R392" s="20">
        <v>109</v>
      </c>
      <c r="S392" s="20">
        <v>18</v>
      </c>
      <c r="T392" s="20">
        <f t="shared" si="64"/>
        <v>6.0555555555555554</v>
      </c>
      <c r="U392" s="21">
        <v>50</v>
      </c>
      <c r="V392" s="20">
        <v>10</v>
      </c>
      <c r="W392" s="20">
        <f t="shared" si="65"/>
        <v>0.5</v>
      </c>
      <c r="X392" s="20">
        <f t="shared" si="66"/>
        <v>6.5555555555555554</v>
      </c>
      <c r="Y392" s="20">
        <f t="shared" si="67"/>
        <v>9.5833333333333321</v>
      </c>
      <c r="Z392" s="20">
        <v>15</v>
      </c>
      <c r="AA392" s="20">
        <f t="shared" si="68"/>
        <v>8.4444444444444446</v>
      </c>
      <c r="AB392" s="20"/>
    </row>
    <row r="393" spans="1:28" ht="14" x14ac:dyDescent="0.15">
      <c r="A393" s="23" t="s">
        <v>654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IFERROR(VLOOKUP(INVENTARIO4[[#This Row],[Code]],FOTOS[],2,FALSE),"-")</f>
        <v>-</v>
      </c>
      <c r="L393" s="21"/>
      <c r="M393" s="19">
        <f t="shared" si="63"/>
        <v>17</v>
      </c>
      <c r="N393" s="20"/>
      <c r="O393" s="119">
        <v>1</v>
      </c>
      <c r="P393" s="21">
        <f>SUMIFS(VENTAS[Cantidad],VENTAS[Code],INVENTARIO4[[#This Row],[Code]])</f>
        <v>0</v>
      </c>
      <c r="Q393" s="21">
        <f>INVENTARIO4[[#This Row],[Entradas]]-INVENTARIO4[[#This Row],[Salidas]]</f>
        <v>1</v>
      </c>
      <c r="R393" s="20">
        <v>109</v>
      </c>
      <c r="S393" s="20">
        <v>18</v>
      </c>
      <c r="T393" s="20">
        <f t="shared" si="64"/>
        <v>6.0555555555555554</v>
      </c>
      <c r="U393" s="21">
        <v>100</v>
      </c>
      <c r="V393" s="20">
        <v>10</v>
      </c>
      <c r="W393" s="20">
        <f t="shared" si="65"/>
        <v>1</v>
      </c>
      <c r="X393" s="20">
        <f t="shared" si="66"/>
        <v>7.0555555555555554</v>
      </c>
      <c r="Y393" s="20">
        <f t="shared" si="67"/>
        <v>10.083333333333332</v>
      </c>
      <c r="Z393" s="20">
        <v>17</v>
      </c>
      <c r="AA393" s="20">
        <f t="shared" si="68"/>
        <v>9.9444444444444446</v>
      </c>
      <c r="AB393" s="20"/>
    </row>
    <row r="394" spans="1:28" ht="14" x14ac:dyDescent="0.15">
      <c r="A394" s="23" t="s">
        <v>655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IFERROR(VLOOKUP(INVENTARIO4[[#This Row],[Code]],FOTOS[],2,FALSE),"-")</f>
        <v>-</v>
      </c>
      <c r="L394" s="21"/>
      <c r="M394" s="19">
        <f t="shared" si="63"/>
        <v>18</v>
      </c>
      <c r="N394" s="20"/>
      <c r="O394" s="117">
        <v>1</v>
      </c>
      <c r="P394" s="21">
        <f>SUMIFS(VENTAS[Cantidad],VENTAS[Code],INVENTARIO4[[#This Row],[Code]])</f>
        <v>0</v>
      </c>
      <c r="Q394" s="21">
        <f>INVENTARIO4[[#This Row],[Entradas]]-INVENTARIO4[[#This Row],[Salidas]]</f>
        <v>1</v>
      </c>
      <c r="R394" s="20">
        <v>148</v>
      </c>
      <c r="S394" s="20">
        <v>18</v>
      </c>
      <c r="T394" s="20">
        <f t="shared" si="64"/>
        <v>8.2222222222222214</v>
      </c>
      <c r="U394" s="21">
        <v>100</v>
      </c>
      <c r="V394" s="20">
        <v>10</v>
      </c>
      <c r="W394" s="20">
        <f t="shared" si="65"/>
        <v>1</v>
      </c>
      <c r="X394" s="20">
        <f t="shared" si="66"/>
        <v>9.2222222222222214</v>
      </c>
      <c r="Y394" s="20">
        <f t="shared" si="67"/>
        <v>13.333333333333332</v>
      </c>
      <c r="Z394" s="20">
        <v>18</v>
      </c>
      <c r="AA394" s="20">
        <f t="shared" si="68"/>
        <v>8.7777777777777786</v>
      </c>
      <c r="AB394" s="20"/>
    </row>
    <row r="395" spans="1:28" ht="14" x14ac:dyDescent="0.15">
      <c r="A395" s="23" t="s">
        <v>656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IFERROR(VLOOKUP(INVENTARIO4[[#This Row],[Code]],FOTOS[],2,FALSE),"-")</f>
        <v>-</v>
      </c>
      <c r="L395" s="21"/>
      <c r="M395" s="19">
        <f t="shared" si="63"/>
        <v>15</v>
      </c>
      <c r="N395" s="20"/>
      <c r="O395" s="119">
        <v>3</v>
      </c>
      <c r="P395" s="21">
        <f>SUMIFS(VENTAS[Cantidad],VENTAS[Code],INVENTARIO4[[#This Row],[Code]])</f>
        <v>0</v>
      </c>
      <c r="Q395" s="21">
        <f>INVENTARIO4[[#This Row],[Entradas]]-INVENTARIO4[[#This Row],[Salidas]]</f>
        <v>3</v>
      </c>
      <c r="R395" s="20">
        <v>150</v>
      </c>
      <c r="S395" s="20">
        <v>18</v>
      </c>
      <c r="T395" s="20">
        <f t="shared" si="64"/>
        <v>8.3333333333333339</v>
      </c>
      <c r="U395" s="21">
        <v>100</v>
      </c>
      <c r="V395" s="20">
        <v>10</v>
      </c>
      <c r="W395" s="20">
        <f t="shared" si="65"/>
        <v>1</v>
      </c>
      <c r="X395" s="20">
        <f t="shared" si="66"/>
        <v>9.3333333333333339</v>
      </c>
      <c r="Y395" s="20">
        <f t="shared" si="67"/>
        <v>13.5</v>
      </c>
      <c r="Z395" s="20">
        <v>15</v>
      </c>
      <c r="AA395" s="20">
        <f t="shared" si="68"/>
        <v>5.6666666666666661</v>
      </c>
      <c r="AB395" s="20"/>
    </row>
    <row r="396" spans="1:28" ht="14" x14ac:dyDescent="0.15">
      <c r="A396" s="23" t="s">
        <v>657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IFERROR(VLOOKUP(INVENTARIO4[[#This Row],[Code]],FOTOS[],2,FALSE),"-")</f>
        <v>-</v>
      </c>
      <c r="L396" s="21"/>
      <c r="M396" s="19">
        <f t="shared" si="63"/>
        <v>7</v>
      </c>
      <c r="N396" s="20"/>
      <c r="O396" s="117">
        <v>2</v>
      </c>
      <c r="P396" s="21">
        <f>SUMIFS(VENTAS[Cantidad],VENTAS[Code],INVENTARIO4[[#This Row],[Code]])</f>
        <v>0</v>
      </c>
      <c r="Q396" s="21">
        <f>INVENTARIO4[[#This Row],[Entradas]]-INVENTARIO4[[#This Row],[Salidas]]</f>
        <v>2</v>
      </c>
      <c r="R396" s="20">
        <v>69</v>
      </c>
      <c r="S396" s="20">
        <v>18</v>
      </c>
      <c r="T396" s="20">
        <f t="shared" si="64"/>
        <v>3.8333333333333335</v>
      </c>
      <c r="U396" s="21">
        <v>50</v>
      </c>
      <c r="V396" s="20">
        <v>10</v>
      </c>
      <c r="W396" s="20">
        <f t="shared" si="65"/>
        <v>0.5</v>
      </c>
      <c r="X396" s="20">
        <f t="shared" si="66"/>
        <v>4.3333333333333339</v>
      </c>
      <c r="Y396" s="20">
        <f t="shared" si="67"/>
        <v>6.25</v>
      </c>
      <c r="Z396" s="20">
        <f>ROUNDUP(Y396,0)</f>
        <v>7</v>
      </c>
      <c r="AA396" s="20">
        <f t="shared" si="68"/>
        <v>2.6666666666666665</v>
      </c>
      <c r="AB396" s="20"/>
    </row>
    <row r="397" spans="1:28" ht="14" x14ac:dyDescent="0.15">
      <c r="A397" s="23" t="s">
        <v>659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IFERROR(VLOOKUP(INVENTARIO4[[#This Row],[Code]],FOTOS[],2,FALSE),"-")</f>
        <v>-</v>
      </c>
      <c r="L397" s="21"/>
      <c r="M397" s="19">
        <f t="shared" si="63"/>
        <v>40</v>
      </c>
      <c r="N397" s="20"/>
      <c r="O397" s="119">
        <v>1</v>
      </c>
      <c r="P397" s="21">
        <f>SUMIFS(VENTAS[Cantidad],VENTAS[Code],INVENTARIO4[[#This Row],[Code]])</f>
        <v>0</v>
      </c>
      <c r="Q397" s="21">
        <f>INVENTARIO4[[#This Row],[Entradas]]-INVENTARIO4[[#This Row],[Salidas]]</f>
        <v>1</v>
      </c>
      <c r="R397" s="20">
        <v>385</v>
      </c>
      <c r="S397" s="20">
        <v>18</v>
      </c>
      <c r="T397" s="20">
        <f t="shared" si="64"/>
        <v>21.388888888888889</v>
      </c>
      <c r="U397" s="21">
        <v>500</v>
      </c>
      <c r="V397" s="20">
        <v>10</v>
      </c>
      <c r="W397" s="20">
        <f t="shared" si="65"/>
        <v>5</v>
      </c>
      <c r="X397" s="20">
        <f t="shared" si="66"/>
        <v>26.388888888888889</v>
      </c>
      <c r="Y397" s="20">
        <f t="shared" si="67"/>
        <v>37.083333333333336</v>
      </c>
      <c r="Z397" s="20">
        <v>40</v>
      </c>
      <c r="AA397" s="20">
        <f t="shared" si="68"/>
        <v>13.611111111111111</v>
      </c>
      <c r="AB397" s="20"/>
    </row>
    <row r="398" spans="1:28" ht="14" x14ac:dyDescent="0.15">
      <c r="A398" s="23" t="s">
        <v>660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IFERROR(VLOOKUP(INVENTARIO4[[#This Row],[Code]],FOTOS[],2,FALSE),"-")</f>
        <v>-</v>
      </c>
      <c r="L398" s="21"/>
      <c r="M398" s="19">
        <f t="shared" si="63"/>
        <v>10</v>
      </c>
      <c r="N398" s="20"/>
      <c r="O398" s="117">
        <v>1</v>
      </c>
      <c r="P398" s="21">
        <f>SUMIFS(VENTAS[Cantidad],VENTAS[Code],INVENTARIO4[[#This Row],[Code]])</f>
        <v>0</v>
      </c>
      <c r="Q398" s="21">
        <f>INVENTARIO4[[#This Row],[Entradas]]-INVENTARIO4[[#This Row],[Salidas]]</f>
        <v>1</v>
      </c>
      <c r="R398" s="20">
        <v>63</v>
      </c>
      <c r="S398" s="20">
        <v>18</v>
      </c>
      <c r="T398" s="20">
        <f t="shared" si="64"/>
        <v>3.5</v>
      </c>
      <c r="U398" s="21">
        <v>50</v>
      </c>
      <c r="V398" s="20">
        <v>10</v>
      </c>
      <c r="W398" s="20">
        <f t="shared" si="65"/>
        <v>0.5</v>
      </c>
      <c r="X398" s="20">
        <f t="shared" si="66"/>
        <v>4</v>
      </c>
      <c r="Y398" s="20">
        <f t="shared" si="67"/>
        <v>5.75</v>
      </c>
      <c r="Z398" s="20">
        <v>10</v>
      </c>
      <c r="AA398" s="20">
        <f t="shared" si="68"/>
        <v>6</v>
      </c>
      <c r="AB398" s="20"/>
    </row>
    <row r="399" spans="1:28" ht="14" x14ac:dyDescent="0.15">
      <c r="A399" s="52" t="s">
        <v>661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IFERROR(VLOOKUP(INVENTARIO4[[#This Row],[Code]],FOTOS[],2,FALSE),"-")</f>
        <v>-</v>
      </c>
      <c r="L399" s="21"/>
      <c r="M399" s="19">
        <f t="shared" si="63"/>
        <v>10</v>
      </c>
      <c r="N399" s="20"/>
      <c r="O399" s="119">
        <v>1</v>
      </c>
      <c r="P399" s="21">
        <f>SUMIFS(VENTAS[Cantidad],VENTAS[Code],INVENTARIO4[[#This Row],[Code]])</f>
        <v>0</v>
      </c>
      <c r="Q399" s="21">
        <f>INVENTARIO4[[#This Row],[Entradas]]-INVENTARIO4[[#This Row],[Salidas]]</f>
        <v>1</v>
      </c>
      <c r="R399" s="20">
        <v>59</v>
      </c>
      <c r="S399" s="20">
        <v>18</v>
      </c>
      <c r="T399" s="20">
        <f t="shared" si="64"/>
        <v>3.2777777777777777</v>
      </c>
      <c r="U399" s="21">
        <v>40</v>
      </c>
      <c r="V399" s="20">
        <v>10</v>
      </c>
      <c r="W399" s="20">
        <f t="shared" si="65"/>
        <v>0.4</v>
      </c>
      <c r="X399" s="20">
        <f t="shared" si="66"/>
        <v>3.6777777777777776</v>
      </c>
      <c r="Y399" s="20">
        <f t="shared" si="67"/>
        <v>5.3166666666666664</v>
      </c>
      <c r="Z399" s="20">
        <v>10</v>
      </c>
      <c r="AA399" s="20">
        <f t="shared" si="68"/>
        <v>6.322222222222222</v>
      </c>
      <c r="AB399" s="20"/>
    </row>
    <row r="400" spans="1:28" ht="14" x14ac:dyDescent="0.15">
      <c r="A400" s="23" t="s">
        <v>662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IFERROR(VLOOKUP(INVENTARIO4[[#This Row],[Code]],FOTOS[],2,FALSE),"-")</f>
        <v>-</v>
      </c>
      <c r="L400" s="21"/>
      <c r="M400" s="19">
        <f t="shared" si="63"/>
        <v>9</v>
      </c>
      <c r="N400" s="20"/>
      <c r="O400" s="117">
        <v>1</v>
      </c>
      <c r="P400" s="21">
        <f>SUMIFS(VENTAS[Cantidad],VENTAS[Code],INVENTARIO4[[#This Row],[Code]])</f>
        <v>0</v>
      </c>
      <c r="Q400" s="21">
        <f>INVENTARIO4[[#This Row],[Entradas]]-INVENTARIO4[[#This Row],[Salidas]]</f>
        <v>1</v>
      </c>
      <c r="R400" s="20">
        <v>55</v>
      </c>
      <c r="S400" s="20">
        <v>18</v>
      </c>
      <c r="T400" s="20">
        <f t="shared" si="64"/>
        <v>3.0555555555555554</v>
      </c>
      <c r="U400" s="21">
        <v>40</v>
      </c>
      <c r="V400" s="20">
        <v>10</v>
      </c>
      <c r="W400" s="20">
        <f t="shared" si="65"/>
        <v>0.4</v>
      </c>
      <c r="X400" s="20">
        <f t="shared" si="66"/>
        <v>3.4555555555555553</v>
      </c>
      <c r="Y400" s="20">
        <f t="shared" si="67"/>
        <v>4.9833333333333334</v>
      </c>
      <c r="Z400" s="20">
        <v>9</v>
      </c>
      <c r="AA400" s="20">
        <f t="shared" si="68"/>
        <v>5.5444444444444443</v>
      </c>
      <c r="AB400" s="20"/>
    </row>
    <row r="401" spans="1:28" ht="14" x14ac:dyDescent="0.15">
      <c r="A401" s="23" t="s">
        <v>663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IFERROR(VLOOKUP(INVENTARIO4[[#This Row],[Code]],FOTOS[],2,FALSE),"-")</f>
        <v>-</v>
      </c>
      <c r="L401" s="21"/>
      <c r="M401" s="19">
        <f t="shared" si="63"/>
        <v>10</v>
      </c>
      <c r="N401" s="20"/>
      <c r="O401" s="119">
        <v>1</v>
      </c>
      <c r="P401" s="21">
        <f>SUMIFS(VENTAS[Cantidad],VENTAS[Code],INVENTARIO4[[#This Row],[Code]])</f>
        <v>0</v>
      </c>
      <c r="Q401" s="21">
        <f>INVENTARIO4[[#This Row],[Entradas]]-INVENTARIO4[[#This Row],[Salidas]]</f>
        <v>1</v>
      </c>
      <c r="R401" s="20">
        <v>65</v>
      </c>
      <c r="S401" s="20">
        <v>18</v>
      </c>
      <c r="T401" s="20">
        <f t="shared" si="64"/>
        <v>3.6111111111111112</v>
      </c>
      <c r="U401" s="21">
        <v>60</v>
      </c>
      <c r="V401" s="20">
        <v>10</v>
      </c>
      <c r="W401" s="20">
        <f t="shared" si="65"/>
        <v>0.6</v>
      </c>
      <c r="X401" s="20">
        <f t="shared" si="66"/>
        <v>4.2111111111111112</v>
      </c>
      <c r="Y401" s="20">
        <f t="shared" si="67"/>
        <v>6.0166666666666666</v>
      </c>
      <c r="Z401" s="20">
        <v>10</v>
      </c>
      <c r="AA401" s="20">
        <f t="shared" si="68"/>
        <v>5.7888888888888896</v>
      </c>
      <c r="AB401" s="20"/>
    </row>
    <row r="402" spans="1:28" ht="14" x14ac:dyDescent="0.15">
      <c r="A402" s="23" t="s">
        <v>664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IFERROR(VLOOKUP(INVENTARIO4[[#This Row],[Code]],FOTOS[],2,FALSE),"-")</f>
        <v>-</v>
      </c>
      <c r="L402" s="21"/>
      <c r="M402" s="19">
        <f t="shared" si="63"/>
        <v>10</v>
      </c>
      <c r="N402" s="20"/>
      <c r="O402" s="117">
        <v>1</v>
      </c>
      <c r="P402" s="21">
        <f>SUMIFS(VENTAS[Cantidad],VENTAS[Code],INVENTARIO4[[#This Row],[Code]])</f>
        <v>0</v>
      </c>
      <c r="Q402" s="21">
        <f>INVENTARIO4[[#This Row],[Entradas]]-INVENTARIO4[[#This Row],[Salidas]]</f>
        <v>1</v>
      </c>
      <c r="R402" s="20">
        <v>65</v>
      </c>
      <c r="S402" s="20">
        <v>18</v>
      </c>
      <c r="T402" s="20">
        <f t="shared" si="64"/>
        <v>3.6111111111111112</v>
      </c>
      <c r="U402" s="21">
        <v>60</v>
      </c>
      <c r="V402" s="20">
        <v>10</v>
      </c>
      <c r="W402" s="20">
        <f t="shared" si="65"/>
        <v>0.6</v>
      </c>
      <c r="X402" s="20">
        <f t="shared" si="66"/>
        <v>4.2111111111111112</v>
      </c>
      <c r="Y402" s="20">
        <f t="shared" si="67"/>
        <v>6.0166666666666666</v>
      </c>
      <c r="Z402" s="20">
        <v>10</v>
      </c>
      <c r="AA402" s="20">
        <f t="shared" si="68"/>
        <v>5.7888888888888896</v>
      </c>
      <c r="AB402" s="20"/>
    </row>
    <row r="403" spans="1:28" ht="14" x14ac:dyDescent="0.15">
      <c r="A403" s="23" t="s">
        <v>665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IFERROR(VLOOKUP(INVENTARIO4[[#This Row],[Code]],FOTOS[],2,FALSE),"-")</f>
        <v>-</v>
      </c>
      <c r="L403" s="21"/>
      <c r="M403" s="19">
        <f t="shared" si="63"/>
        <v>10</v>
      </c>
      <c r="N403" s="20"/>
      <c r="O403" s="119">
        <v>1</v>
      </c>
      <c r="P403" s="21">
        <f>SUMIFS(VENTAS[Cantidad],VENTAS[Code],INVENTARIO4[[#This Row],[Code]])</f>
        <v>0</v>
      </c>
      <c r="Q403" s="21">
        <f>INVENTARIO4[[#This Row],[Entradas]]-INVENTARIO4[[#This Row],[Salidas]]</f>
        <v>1</v>
      </c>
      <c r="R403" s="20">
        <v>69</v>
      </c>
      <c r="S403" s="20">
        <v>18</v>
      </c>
      <c r="T403" s="20">
        <f t="shared" si="64"/>
        <v>3.8333333333333335</v>
      </c>
      <c r="U403" s="21">
        <v>70</v>
      </c>
      <c r="V403" s="20">
        <v>10</v>
      </c>
      <c r="W403" s="20">
        <f t="shared" si="65"/>
        <v>0.7</v>
      </c>
      <c r="X403" s="20">
        <f t="shared" si="66"/>
        <v>4.5333333333333332</v>
      </c>
      <c r="Y403" s="20">
        <f t="shared" si="67"/>
        <v>6.45</v>
      </c>
      <c r="Z403" s="20">
        <v>10</v>
      </c>
      <c r="AA403" s="20">
        <f t="shared" si="68"/>
        <v>5.4666666666666659</v>
      </c>
      <c r="AB403" s="20"/>
    </row>
    <row r="404" spans="1:28" ht="14" x14ac:dyDescent="0.15">
      <c r="A404" s="23" t="s">
        <v>666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IFERROR(VLOOKUP(INVENTARIO4[[#This Row],[Code]],FOTOS[],2,FALSE),"-")</f>
        <v>-</v>
      </c>
      <c r="L404" s="21"/>
      <c r="M404" s="19">
        <f t="shared" si="63"/>
        <v>30</v>
      </c>
      <c r="N404" s="20"/>
      <c r="O404" s="117">
        <v>1</v>
      </c>
      <c r="P404" s="21">
        <f>SUMIFS(VENTAS[Cantidad],VENTAS[Code],INVENTARIO4[[#This Row],[Code]])</f>
        <v>0</v>
      </c>
      <c r="Q404" s="21">
        <f>INVENTARIO4[[#This Row],[Entradas]]-INVENTARIO4[[#This Row],[Salidas]]</f>
        <v>1</v>
      </c>
      <c r="R404" s="20">
        <v>289</v>
      </c>
      <c r="S404" s="20">
        <v>18</v>
      </c>
      <c r="T404" s="20">
        <f t="shared" si="64"/>
        <v>16.055555555555557</v>
      </c>
      <c r="U404" s="21">
        <v>400</v>
      </c>
      <c r="V404" s="20">
        <v>10</v>
      </c>
      <c r="W404" s="20">
        <f t="shared" si="65"/>
        <v>4</v>
      </c>
      <c r="X404" s="20">
        <f t="shared" si="66"/>
        <v>20.055555555555557</v>
      </c>
      <c r="Y404" s="20">
        <f t="shared" si="67"/>
        <v>28.083333333333336</v>
      </c>
      <c r="Z404" s="20">
        <v>30</v>
      </c>
      <c r="AA404" s="20">
        <f t="shared" si="68"/>
        <v>9.9444444444444429</v>
      </c>
      <c r="AB404" s="20"/>
    </row>
    <row r="405" spans="1:28" ht="14" x14ac:dyDescent="0.15">
      <c r="A405" s="23" t="s">
        <v>667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IFERROR(VLOOKUP(INVENTARIO4[[#This Row],[Code]],FOTOS[],2,FALSE),"-")</f>
        <v>-</v>
      </c>
      <c r="L405" s="21"/>
      <c r="M405" s="19">
        <f t="shared" si="63"/>
        <v>22</v>
      </c>
      <c r="N405" s="20"/>
      <c r="O405" s="119">
        <v>1</v>
      </c>
      <c r="P405" s="21">
        <f>SUMIFS(VENTAS[Cantidad],VENTAS[Code],INVENTARIO4[[#This Row],[Code]])</f>
        <v>0</v>
      </c>
      <c r="Q405" s="21">
        <f>INVENTARIO4[[#This Row],[Entradas]]-INVENTARIO4[[#This Row],[Salidas]]</f>
        <v>1</v>
      </c>
      <c r="R405" s="20">
        <v>275</v>
      </c>
      <c r="S405" s="20">
        <v>18</v>
      </c>
      <c r="T405" s="20">
        <f t="shared" si="64"/>
        <v>15.277777777777779</v>
      </c>
      <c r="U405" s="21">
        <v>150</v>
      </c>
      <c r="V405" s="20">
        <v>10</v>
      </c>
      <c r="W405" s="20">
        <f t="shared" si="65"/>
        <v>1.5</v>
      </c>
      <c r="X405" s="20">
        <f t="shared" si="66"/>
        <v>16.777777777777779</v>
      </c>
      <c r="Y405" s="20">
        <f t="shared" si="67"/>
        <v>24.416666666666668</v>
      </c>
      <c r="Z405" s="20">
        <v>22</v>
      </c>
      <c r="AA405" s="20">
        <f t="shared" si="68"/>
        <v>5.2222222222222214</v>
      </c>
      <c r="AB405" s="20"/>
    </row>
    <row r="406" spans="1:28" ht="14" x14ac:dyDescent="0.15">
      <c r="A406" s="23" t="s">
        <v>669</v>
      </c>
      <c r="B406" s="95"/>
      <c r="C406" s="22" t="s">
        <v>12</v>
      </c>
      <c r="D406" s="109" t="s">
        <v>194</v>
      </c>
      <c r="E406" s="86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IFERROR(VLOOKUP(INVENTARIO4[[#This Row],[Code]],FOTOS[],2,FALSE),"-")</f>
        <v>https://github.com/uberboutique/whataform-repo/raw/main/pictures/A0018.jpg</v>
      </c>
      <c r="L406" s="21"/>
      <c r="M406" s="19">
        <f t="shared" si="63"/>
        <v>10</v>
      </c>
      <c r="N406" s="20"/>
      <c r="O406" s="117">
        <v>0</v>
      </c>
      <c r="P406" s="21">
        <f>SUMIFS(VENTAS[Cantidad],VENTAS[Code],INVENTARIO4[[#This Row],[Code]])</f>
        <v>0</v>
      </c>
      <c r="Q406" s="21">
        <f>INVENTARIO4[[#This Row],[Entradas]]-INVENTARIO4[[#This Row],[Salidas]]</f>
        <v>0</v>
      </c>
      <c r="R406" s="20">
        <v>65</v>
      </c>
      <c r="S406" s="20">
        <v>18</v>
      </c>
      <c r="T406" s="20">
        <f t="shared" si="64"/>
        <v>3.6111111111111112</v>
      </c>
      <c r="U406" s="21">
        <v>30</v>
      </c>
      <c r="V406" s="20">
        <v>10</v>
      </c>
      <c r="W406" s="20">
        <f t="shared" si="65"/>
        <v>0.3</v>
      </c>
      <c r="X406" s="20">
        <f t="shared" si="66"/>
        <v>3.911111111111111</v>
      </c>
      <c r="Y406" s="20">
        <f t="shared" si="67"/>
        <v>5.7166666666666668</v>
      </c>
      <c r="Z406" s="20">
        <v>10</v>
      </c>
      <c r="AA406" s="20">
        <f t="shared" si="68"/>
        <v>6.0888888888888895</v>
      </c>
      <c r="AB406" s="20"/>
    </row>
    <row r="407" spans="1:28" ht="14" x14ac:dyDescent="0.15">
      <c r="A407" s="23" t="s">
        <v>670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IFERROR(VLOOKUP(INVENTARIO4[[#This Row],[Code]],FOTOS[],2,FALSE),"-")</f>
        <v>-</v>
      </c>
      <c r="L407" s="21"/>
      <c r="M407" s="19">
        <f t="shared" si="63"/>
        <v>10</v>
      </c>
      <c r="N407" s="20"/>
      <c r="O407" s="119">
        <v>1</v>
      </c>
      <c r="P407" s="21">
        <f>SUMIFS(VENTAS[Cantidad],VENTAS[Code],INVENTARIO4[[#This Row],[Code]])</f>
        <v>0</v>
      </c>
      <c r="Q407" s="21">
        <f>INVENTARIO4[[#This Row],[Entradas]]-INVENTARIO4[[#This Row],[Salidas]]</f>
        <v>1</v>
      </c>
      <c r="R407" s="20">
        <v>50</v>
      </c>
      <c r="S407" s="20">
        <v>18</v>
      </c>
      <c r="T407" s="20">
        <f t="shared" si="64"/>
        <v>2.7777777777777777</v>
      </c>
      <c r="U407" s="21">
        <v>30</v>
      </c>
      <c r="V407" s="20">
        <v>10</v>
      </c>
      <c r="W407" s="20">
        <f t="shared" si="65"/>
        <v>0.3</v>
      </c>
      <c r="X407" s="20">
        <f t="shared" si="66"/>
        <v>3.0777777777777775</v>
      </c>
      <c r="Y407" s="20">
        <f t="shared" si="67"/>
        <v>4.4666666666666659</v>
      </c>
      <c r="Z407" s="20">
        <v>10</v>
      </c>
      <c r="AA407" s="20">
        <f t="shared" si="68"/>
        <v>6.9222222222222225</v>
      </c>
      <c r="AB407" s="20"/>
    </row>
    <row r="408" spans="1:28" ht="14" x14ac:dyDescent="0.15">
      <c r="A408" s="23" t="s">
        <v>672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IFERROR(VLOOKUP(INVENTARIO4[[#This Row],[Code]],FOTOS[],2,FALSE),"-")</f>
        <v>-</v>
      </c>
      <c r="L408" s="21"/>
      <c r="M408" s="19">
        <f t="shared" si="63"/>
        <v>15</v>
      </c>
      <c r="N408" s="20"/>
      <c r="O408" s="117">
        <v>1</v>
      </c>
      <c r="P408" s="21">
        <f>SUMIFS(VENTAS[Cantidad],VENTAS[Code],INVENTARIO4[[#This Row],[Code]])</f>
        <v>0</v>
      </c>
      <c r="Q408" s="21">
        <f>INVENTARIO4[[#This Row],[Entradas]]-INVENTARIO4[[#This Row],[Salidas]]</f>
        <v>1</v>
      </c>
      <c r="R408" s="20">
        <v>110</v>
      </c>
      <c r="S408" s="20">
        <v>18</v>
      </c>
      <c r="T408" s="20">
        <f t="shared" si="64"/>
        <v>6.1111111111111107</v>
      </c>
      <c r="U408" s="21">
        <v>300</v>
      </c>
      <c r="V408" s="20">
        <v>10</v>
      </c>
      <c r="W408" s="20">
        <f t="shared" si="65"/>
        <v>3</v>
      </c>
      <c r="X408" s="20">
        <f t="shared" si="66"/>
        <v>9.1111111111111107</v>
      </c>
      <c r="Y408" s="20">
        <f t="shared" si="67"/>
        <v>12.166666666666666</v>
      </c>
      <c r="Z408" s="20">
        <v>15</v>
      </c>
      <c r="AA408" s="20">
        <f t="shared" si="68"/>
        <v>5.8888888888888893</v>
      </c>
      <c r="AB408" s="20"/>
    </row>
    <row r="409" spans="1:28" ht="14" x14ac:dyDescent="0.15">
      <c r="A409" s="23" t="s">
        <v>673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IFERROR(VLOOKUP(INVENTARIO4[[#This Row],[Code]],FOTOS[],2,FALSE),"-")</f>
        <v>-</v>
      </c>
      <c r="L409" s="21"/>
      <c r="M409" s="19">
        <f t="shared" si="63"/>
        <v>15</v>
      </c>
      <c r="N409" s="20"/>
      <c r="O409" s="119">
        <v>1</v>
      </c>
      <c r="P409" s="21">
        <f>SUMIFS(VENTAS[Cantidad],VENTAS[Code],INVENTARIO4[[#This Row],[Code]])</f>
        <v>0</v>
      </c>
      <c r="Q409" s="21">
        <f>INVENTARIO4[[#This Row],[Entradas]]-INVENTARIO4[[#This Row],[Salidas]]</f>
        <v>1</v>
      </c>
      <c r="R409" s="20">
        <v>110</v>
      </c>
      <c r="S409" s="20">
        <v>18</v>
      </c>
      <c r="T409" s="20">
        <f t="shared" si="64"/>
        <v>6.1111111111111107</v>
      </c>
      <c r="U409" s="21">
        <v>300</v>
      </c>
      <c r="V409" s="20">
        <v>10</v>
      </c>
      <c r="W409" s="20">
        <f t="shared" si="65"/>
        <v>3</v>
      </c>
      <c r="X409" s="20">
        <f t="shared" si="66"/>
        <v>9.1111111111111107</v>
      </c>
      <c r="Y409" s="20">
        <f t="shared" si="67"/>
        <v>12.166666666666666</v>
      </c>
      <c r="Z409" s="20">
        <v>15</v>
      </c>
      <c r="AA409" s="20">
        <f t="shared" si="68"/>
        <v>5.8888888888888893</v>
      </c>
      <c r="AB409" s="20"/>
    </row>
    <row r="410" spans="1:28" ht="14" x14ac:dyDescent="0.15">
      <c r="A410" s="23" t="s">
        <v>674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IFERROR(VLOOKUP(INVENTARIO4[[#This Row],[Code]],FOTOS[],2,FALSE),"-")</f>
        <v>-</v>
      </c>
      <c r="L410" s="21"/>
      <c r="M410" s="19">
        <f t="shared" si="63"/>
        <v>20</v>
      </c>
      <c r="N410" s="20"/>
      <c r="O410" s="117">
        <v>2</v>
      </c>
      <c r="P410" s="21">
        <f>SUMIFS(VENTAS[Cantidad],VENTAS[Code],INVENTARIO4[[#This Row],[Code]])</f>
        <v>0</v>
      </c>
      <c r="Q410" s="21">
        <f>INVENTARIO4[[#This Row],[Entradas]]-INVENTARIO4[[#This Row],[Salidas]]</f>
        <v>2</v>
      </c>
      <c r="R410" s="20">
        <v>206</v>
      </c>
      <c r="S410" s="20">
        <v>18</v>
      </c>
      <c r="T410" s="20">
        <f t="shared" si="64"/>
        <v>11.444444444444445</v>
      </c>
      <c r="U410" s="21">
        <v>200</v>
      </c>
      <c r="V410" s="20">
        <v>10</v>
      </c>
      <c r="W410" s="20">
        <f t="shared" si="65"/>
        <v>2</v>
      </c>
      <c r="X410" s="20">
        <f t="shared" si="66"/>
        <v>13.444444444444445</v>
      </c>
      <c r="Y410" s="20">
        <f t="shared" si="67"/>
        <v>19.166666666666668</v>
      </c>
      <c r="Z410" s="20">
        <f>ROUNDUP(Y410,0)</f>
        <v>20</v>
      </c>
      <c r="AA410" s="20">
        <f t="shared" si="68"/>
        <v>6.5555555555555554</v>
      </c>
      <c r="AB410" s="20"/>
    </row>
    <row r="411" spans="1:28" ht="14" x14ac:dyDescent="0.15">
      <c r="A411" s="23" t="s">
        <v>675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IFERROR(VLOOKUP(INVENTARIO4[[#This Row],[Code]],FOTOS[],2,FALSE),"-")</f>
        <v>-</v>
      </c>
      <c r="L411" s="21"/>
      <c r="M411" s="19">
        <f t="shared" si="63"/>
        <v>20</v>
      </c>
      <c r="N411" s="20"/>
      <c r="O411" s="119">
        <v>1</v>
      </c>
      <c r="P411" s="21">
        <f>SUMIFS(VENTAS[Cantidad],VENTAS[Code],INVENTARIO4[[#This Row],[Code]])</f>
        <v>0</v>
      </c>
      <c r="Q411" s="21">
        <f>INVENTARIO4[[#This Row],[Entradas]]-INVENTARIO4[[#This Row],[Salidas]]</f>
        <v>1</v>
      </c>
      <c r="R411" s="20">
        <v>206</v>
      </c>
      <c r="S411" s="20">
        <v>18</v>
      </c>
      <c r="T411" s="20">
        <f t="shared" si="64"/>
        <v>11.444444444444445</v>
      </c>
      <c r="U411" s="21">
        <v>200</v>
      </c>
      <c r="V411" s="20">
        <v>10</v>
      </c>
      <c r="W411" s="20">
        <f t="shared" si="65"/>
        <v>2</v>
      </c>
      <c r="X411" s="20">
        <f t="shared" si="66"/>
        <v>13.444444444444445</v>
      </c>
      <c r="Y411" s="20">
        <f t="shared" si="67"/>
        <v>19.166666666666668</v>
      </c>
      <c r="Z411" s="20">
        <f>ROUNDUP(Y411,0)</f>
        <v>20</v>
      </c>
      <c r="AA411" s="20">
        <f t="shared" si="68"/>
        <v>6.5555555555555554</v>
      </c>
      <c r="AB411" s="20"/>
    </row>
    <row r="412" spans="1:28" ht="14" x14ac:dyDescent="0.15">
      <c r="A412" s="23" t="s">
        <v>676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IFERROR(VLOOKUP(INVENTARIO4[[#This Row],[Code]],FOTOS[],2,FALSE),"-")</f>
        <v>-</v>
      </c>
      <c r="L412" s="21"/>
      <c r="M412" s="19">
        <f t="shared" si="63"/>
        <v>18</v>
      </c>
      <c r="N412" s="20"/>
      <c r="O412" s="117">
        <v>1</v>
      </c>
      <c r="P412" s="21">
        <f>SUMIFS(VENTAS[Cantidad],VENTAS[Code],INVENTARIO4[[#This Row],[Code]])</f>
        <v>0</v>
      </c>
      <c r="Q412" s="21">
        <f>INVENTARIO4[[#This Row],[Entradas]]-INVENTARIO4[[#This Row],[Salidas]]</f>
        <v>1</v>
      </c>
      <c r="R412" s="20">
        <v>128</v>
      </c>
      <c r="S412" s="20">
        <v>18</v>
      </c>
      <c r="T412" s="20">
        <f t="shared" si="64"/>
        <v>7.1111111111111107</v>
      </c>
      <c r="U412" s="21">
        <v>200</v>
      </c>
      <c r="V412" s="20">
        <v>10</v>
      </c>
      <c r="W412" s="20">
        <f t="shared" si="65"/>
        <v>2</v>
      </c>
      <c r="X412" s="20">
        <f t="shared" si="66"/>
        <v>9.1111111111111107</v>
      </c>
      <c r="Y412" s="20">
        <f t="shared" si="67"/>
        <v>12.666666666666666</v>
      </c>
      <c r="Z412" s="20">
        <v>18</v>
      </c>
      <c r="AA412" s="20">
        <f t="shared" si="68"/>
        <v>8.8888888888888893</v>
      </c>
      <c r="AB412" s="20"/>
    </row>
    <row r="413" spans="1:28" ht="14" x14ac:dyDescent="0.15">
      <c r="A413" s="23" t="s">
        <v>677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IFERROR(VLOOKUP(INVENTARIO4[[#This Row],[Code]],FOTOS[],2,FALSE),"-")</f>
        <v>-</v>
      </c>
      <c r="L413" s="21"/>
      <c r="M413" s="19">
        <f t="shared" si="63"/>
        <v>16</v>
      </c>
      <c r="N413" s="20"/>
      <c r="O413" s="119">
        <v>2</v>
      </c>
      <c r="P413" s="21">
        <f>SUMIFS(VENTAS[Cantidad],VENTAS[Code],INVENTARIO4[[#This Row],[Code]])</f>
        <v>0</v>
      </c>
      <c r="Q413" s="21">
        <f>INVENTARIO4[[#This Row],[Entradas]]-INVENTARIO4[[#This Row],[Salidas]]</f>
        <v>2</v>
      </c>
      <c r="R413" s="20">
        <v>150</v>
      </c>
      <c r="S413" s="20">
        <v>18</v>
      </c>
      <c r="T413" s="20">
        <f t="shared" si="64"/>
        <v>8.3333333333333339</v>
      </c>
      <c r="U413" s="21">
        <v>200</v>
      </c>
      <c r="V413" s="20">
        <v>10</v>
      </c>
      <c r="W413" s="20">
        <f t="shared" si="65"/>
        <v>2</v>
      </c>
      <c r="X413" s="20">
        <f t="shared" si="66"/>
        <v>10.333333333333334</v>
      </c>
      <c r="Y413" s="20">
        <f t="shared" si="67"/>
        <v>14.5</v>
      </c>
      <c r="Z413" s="20">
        <v>16</v>
      </c>
      <c r="AA413" s="20">
        <f t="shared" si="68"/>
        <v>5.6666666666666661</v>
      </c>
      <c r="AB413" s="20"/>
    </row>
    <row r="414" spans="1:28" ht="14" x14ac:dyDescent="0.15">
      <c r="A414" s="23" t="s">
        <v>678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IFERROR(VLOOKUP(INVENTARIO4[[#This Row],[Code]],FOTOS[],2,FALSE),"-")</f>
        <v>-</v>
      </c>
      <c r="L414" s="21"/>
      <c r="M414" s="19">
        <f t="shared" si="63"/>
        <v>40</v>
      </c>
      <c r="N414" s="20"/>
      <c r="O414" s="117">
        <v>1</v>
      </c>
      <c r="P414" s="21">
        <f>SUMIFS(VENTAS[Cantidad],VENTAS[Code],INVENTARIO4[[#This Row],[Code]])</f>
        <v>0</v>
      </c>
      <c r="Q414" s="21">
        <f>INVENTARIO4[[#This Row],[Entradas]]-INVENTARIO4[[#This Row],[Salidas]]</f>
        <v>1</v>
      </c>
      <c r="R414" s="20">
        <v>485</v>
      </c>
      <c r="S414" s="20">
        <v>18</v>
      </c>
      <c r="T414" s="20">
        <f t="shared" si="64"/>
        <v>26.944444444444443</v>
      </c>
      <c r="U414" s="21">
        <v>600</v>
      </c>
      <c r="V414" s="20">
        <v>10</v>
      </c>
      <c r="W414" s="20">
        <f t="shared" si="65"/>
        <v>6</v>
      </c>
      <c r="X414" s="20">
        <f t="shared" si="66"/>
        <v>32.944444444444443</v>
      </c>
      <c r="Y414" s="20">
        <f t="shared" si="67"/>
        <v>46.416666666666664</v>
      </c>
      <c r="Z414" s="20">
        <v>40</v>
      </c>
      <c r="AA414" s="20">
        <f t="shared" si="68"/>
        <v>7.0555555555555571</v>
      </c>
      <c r="AB414" s="20"/>
    </row>
    <row r="415" spans="1:28" ht="14" x14ac:dyDescent="0.15">
      <c r="A415" s="23" t="s">
        <v>679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IFERROR(VLOOKUP(INVENTARIO4[[#This Row],[Code]],FOTOS[],2,FALSE),"-")</f>
        <v>-</v>
      </c>
      <c r="L415" s="21"/>
      <c r="M415" s="19">
        <f t="shared" si="63"/>
        <v>30</v>
      </c>
      <c r="N415" s="20"/>
      <c r="O415" s="119">
        <v>1</v>
      </c>
      <c r="P415" s="21">
        <f>SUMIFS(VENTAS[Cantidad],VENTAS[Code],INVENTARIO4[[#This Row],[Code]])</f>
        <v>0</v>
      </c>
      <c r="Q415" s="21">
        <f>INVENTARIO4[[#This Row],[Entradas]]-INVENTARIO4[[#This Row],[Salidas]]</f>
        <v>1</v>
      </c>
      <c r="R415" s="20">
        <v>328</v>
      </c>
      <c r="S415" s="20">
        <v>18</v>
      </c>
      <c r="T415" s="20">
        <f t="shared" si="64"/>
        <v>18.222222222222221</v>
      </c>
      <c r="U415" s="21">
        <v>200</v>
      </c>
      <c r="V415" s="20">
        <v>10</v>
      </c>
      <c r="W415" s="20">
        <f t="shared" si="65"/>
        <v>2</v>
      </c>
      <c r="X415" s="20">
        <f t="shared" si="66"/>
        <v>20.222222222222221</v>
      </c>
      <c r="Y415" s="20">
        <f t="shared" si="67"/>
        <v>29.333333333333332</v>
      </c>
      <c r="Z415" s="20">
        <f>ROUNDUP(Y415,0)</f>
        <v>30</v>
      </c>
      <c r="AA415" s="20">
        <f t="shared" si="68"/>
        <v>9.7777777777777786</v>
      </c>
      <c r="AB415" s="20"/>
    </row>
    <row r="416" spans="1:28" ht="14" x14ac:dyDescent="0.15">
      <c r="A416" s="23" t="s">
        <v>680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IFERROR(VLOOKUP(INVENTARIO4[[#This Row],[Code]],FOTOS[],2,FALSE),"-")</f>
        <v>-</v>
      </c>
      <c r="L416" s="21"/>
      <c r="M416" s="19">
        <f t="shared" si="63"/>
        <v>45</v>
      </c>
      <c r="N416" s="20"/>
      <c r="O416" s="117">
        <v>1</v>
      </c>
      <c r="P416" s="21">
        <f>SUMIFS(VENTAS[Cantidad],VENTAS[Code],INVENTARIO4[[#This Row],[Code]])</f>
        <v>0</v>
      </c>
      <c r="Q416" s="21">
        <f>INVENTARIO4[[#This Row],[Entradas]]-INVENTARIO4[[#This Row],[Salidas]]</f>
        <v>1</v>
      </c>
      <c r="R416" s="20">
        <v>485</v>
      </c>
      <c r="S416" s="20">
        <v>18</v>
      </c>
      <c r="T416" s="20">
        <f t="shared" si="64"/>
        <v>26.944444444444443</v>
      </c>
      <c r="U416" s="21">
        <v>700</v>
      </c>
      <c r="V416" s="20">
        <v>10</v>
      </c>
      <c r="W416" s="20">
        <f t="shared" si="65"/>
        <v>7</v>
      </c>
      <c r="X416" s="20">
        <f t="shared" si="66"/>
        <v>33.944444444444443</v>
      </c>
      <c r="Y416" s="20">
        <f t="shared" si="67"/>
        <v>47.416666666666664</v>
      </c>
      <c r="Z416" s="20">
        <v>45</v>
      </c>
      <c r="AA416" s="20">
        <f t="shared" si="68"/>
        <v>11.055555555555557</v>
      </c>
      <c r="AB416" s="20"/>
    </row>
    <row r="417" spans="1:28" ht="14" x14ac:dyDescent="0.15">
      <c r="A417" s="23" t="s">
        <v>681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IFERROR(VLOOKUP(INVENTARIO4[[#This Row],[Code]],FOTOS[],2,FALSE),"-")</f>
        <v>-</v>
      </c>
      <c r="L417" s="21"/>
      <c r="M417" s="19">
        <f t="shared" si="63"/>
        <v>35</v>
      </c>
      <c r="N417" s="20"/>
      <c r="O417" s="119">
        <v>1</v>
      </c>
      <c r="P417" s="21">
        <f>SUMIFS(VENTAS[Cantidad],VENTAS[Code],INVENTARIO4[[#This Row],[Code]])</f>
        <v>0</v>
      </c>
      <c r="Q417" s="21">
        <f>INVENTARIO4[[#This Row],[Entradas]]-INVENTARIO4[[#This Row],[Salidas]]</f>
        <v>1</v>
      </c>
      <c r="R417" s="20">
        <v>452</v>
      </c>
      <c r="S417" s="20">
        <v>18</v>
      </c>
      <c r="T417" s="20">
        <f t="shared" si="64"/>
        <v>25.111111111111111</v>
      </c>
      <c r="U417" s="21">
        <v>700</v>
      </c>
      <c r="V417" s="20">
        <v>10</v>
      </c>
      <c r="W417" s="20">
        <f t="shared" si="65"/>
        <v>7</v>
      </c>
      <c r="X417" s="20">
        <f t="shared" si="66"/>
        <v>32.111111111111114</v>
      </c>
      <c r="Y417" s="20">
        <f t="shared" si="67"/>
        <v>44.666666666666664</v>
      </c>
      <c r="Z417" s="20">
        <v>35</v>
      </c>
      <c r="AA417" s="20">
        <f t="shared" si="68"/>
        <v>2.8888888888888893</v>
      </c>
      <c r="AB417" s="20"/>
    </row>
    <row r="418" spans="1:28" ht="14" x14ac:dyDescent="0.15">
      <c r="A418" s="23" t="s">
        <v>682</v>
      </c>
      <c r="B418" s="95"/>
      <c r="C418" s="22" t="s">
        <v>12</v>
      </c>
      <c r="D418" s="109" t="s">
        <v>255</v>
      </c>
      <c r="E418" s="83" t="s">
        <v>683</v>
      </c>
      <c r="F418" s="77" t="s">
        <v>700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IFERROR(VLOOKUP(INVENTARIO4[[#This Row],[Code]],FOTOS[],2,FALSE),"-")</f>
        <v>-</v>
      </c>
      <c r="L418" s="21"/>
      <c r="M418" s="19">
        <f t="shared" si="63"/>
        <v>8</v>
      </c>
      <c r="N418" s="20"/>
      <c r="O418" s="117">
        <v>4</v>
      </c>
      <c r="P418" s="21">
        <f>SUMIFS(VENTAS[Cantidad],VENTAS[Code],INVENTARIO4[[#This Row],[Code]])</f>
        <v>0</v>
      </c>
      <c r="Q418" s="21">
        <f>INVENTARIO4[[#This Row],[Entradas]]-INVENTARIO4[[#This Row],[Salidas]]</f>
        <v>4</v>
      </c>
      <c r="R418" s="20">
        <v>65</v>
      </c>
      <c r="S418" s="20">
        <v>18</v>
      </c>
      <c r="T418" s="20">
        <f t="shared" si="64"/>
        <v>3.6111111111111112</v>
      </c>
      <c r="U418" s="21">
        <v>10</v>
      </c>
      <c r="V418" s="20">
        <v>10</v>
      </c>
      <c r="W418" s="20">
        <f t="shared" si="65"/>
        <v>0.1</v>
      </c>
      <c r="X418" s="20">
        <f t="shared" si="66"/>
        <v>3.7111111111111112</v>
      </c>
      <c r="Y418" s="20">
        <f t="shared" si="67"/>
        <v>5.5166666666666666</v>
      </c>
      <c r="Z418" s="20">
        <v>8</v>
      </c>
      <c r="AA418" s="20">
        <f t="shared" si="68"/>
        <v>4.2888888888888896</v>
      </c>
      <c r="AB418" s="20"/>
    </row>
    <row r="419" spans="1:28" ht="14" x14ac:dyDescent="0.15">
      <c r="A419" s="23" t="s">
        <v>684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IFERROR(VLOOKUP(INVENTARIO4[[#This Row],[Code]],FOTOS[],2,FALSE),"-")</f>
        <v>-</v>
      </c>
      <c r="L419" s="21"/>
      <c r="M419" s="19">
        <f t="shared" si="63"/>
        <v>8</v>
      </c>
      <c r="N419" s="20"/>
      <c r="O419" s="119">
        <v>4</v>
      </c>
      <c r="P419" s="21">
        <f>SUMIFS(VENTAS[Cantidad],VENTAS[Code],INVENTARIO4[[#This Row],[Code]])</f>
        <v>0</v>
      </c>
      <c r="Q419" s="21">
        <f>INVENTARIO4[[#This Row],[Entradas]]-INVENTARIO4[[#This Row],[Salidas]]</f>
        <v>4</v>
      </c>
      <c r="R419" s="20">
        <v>65</v>
      </c>
      <c r="S419" s="20">
        <v>18</v>
      </c>
      <c r="T419" s="20">
        <f t="shared" si="64"/>
        <v>3.6111111111111112</v>
      </c>
      <c r="U419" s="21">
        <v>10</v>
      </c>
      <c r="V419" s="20">
        <v>10</v>
      </c>
      <c r="W419" s="20">
        <f t="shared" si="65"/>
        <v>0.1</v>
      </c>
      <c r="X419" s="20">
        <f t="shared" si="66"/>
        <v>3.7111111111111112</v>
      </c>
      <c r="Y419" s="20">
        <f t="shared" si="67"/>
        <v>5.5166666666666666</v>
      </c>
      <c r="Z419" s="20">
        <v>8</v>
      </c>
      <c r="AA419" s="20">
        <f t="shared" si="68"/>
        <v>4.2888888888888896</v>
      </c>
      <c r="AB419" s="20"/>
    </row>
    <row r="420" spans="1:28" ht="14" x14ac:dyDescent="0.15">
      <c r="A420" s="23" t="s">
        <v>686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IFERROR(VLOOKUP(INVENTARIO4[[#This Row],[Code]],FOTOS[],2,FALSE),"-")</f>
        <v>-</v>
      </c>
      <c r="L420" s="21"/>
      <c r="M420" s="19">
        <f t="shared" si="63"/>
        <v>3</v>
      </c>
      <c r="N420" s="20"/>
      <c r="O420" s="117">
        <v>5</v>
      </c>
      <c r="P420" s="21">
        <f>SUMIFS(VENTAS[Cantidad],VENTAS[Code],INVENTARIO4[[#This Row],[Code]])</f>
        <v>0</v>
      </c>
      <c r="Q420" s="21">
        <f>INVENTARIO4[[#This Row],[Entradas]]-INVENTARIO4[[#This Row],[Salidas]]</f>
        <v>5</v>
      </c>
      <c r="R420" s="20">
        <v>35</v>
      </c>
      <c r="S420" s="20">
        <v>18</v>
      </c>
      <c r="T420" s="20">
        <f t="shared" si="64"/>
        <v>1.9444444444444444</v>
      </c>
      <c r="U420" s="21">
        <v>5</v>
      </c>
      <c r="V420" s="20">
        <v>10</v>
      </c>
      <c r="W420" s="20">
        <f t="shared" si="65"/>
        <v>0.05</v>
      </c>
      <c r="X420" s="20">
        <f t="shared" si="66"/>
        <v>1.9944444444444445</v>
      </c>
      <c r="Y420" s="20">
        <f t="shared" si="67"/>
        <v>2.9666666666666663</v>
      </c>
      <c r="Z420" s="20">
        <f t="shared" ref="Z420:Z423" si="69">ROUNDUP(Y420,0)</f>
        <v>3</v>
      </c>
      <c r="AA420" s="20">
        <f t="shared" si="68"/>
        <v>1.0055555555555555</v>
      </c>
      <c r="AB420" s="20"/>
    </row>
    <row r="421" spans="1:28" ht="14" x14ac:dyDescent="0.15">
      <c r="A421" s="23" t="s">
        <v>687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IFERROR(VLOOKUP(INVENTARIO4[[#This Row],[Code]],FOTOS[],2,FALSE),"-")</f>
        <v>-</v>
      </c>
      <c r="L421" s="21"/>
      <c r="M421" s="19">
        <f t="shared" si="63"/>
        <v>15</v>
      </c>
      <c r="N421" s="20"/>
      <c r="O421" s="119">
        <v>1</v>
      </c>
      <c r="P421" s="21">
        <f>SUMIFS(VENTAS[Cantidad],VENTAS[Code],INVENTARIO4[[#This Row],[Code]])</f>
        <v>0</v>
      </c>
      <c r="Q421" s="21">
        <f>INVENTARIO4[[#This Row],[Entradas]]-INVENTARIO4[[#This Row],[Salidas]]</f>
        <v>1</v>
      </c>
      <c r="R421" s="20">
        <v>200</v>
      </c>
      <c r="S421" s="20">
        <v>18</v>
      </c>
      <c r="T421" s="20">
        <f t="shared" si="64"/>
        <v>11.111111111111111</v>
      </c>
      <c r="U421" s="21">
        <v>100</v>
      </c>
      <c r="V421" s="20">
        <v>10</v>
      </c>
      <c r="W421" s="20">
        <f t="shared" si="65"/>
        <v>1</v>
      </c>
      <c r="X421" s="20">
        <f t="shared" si="66"/>
        <v>12.111111111111111</v>
      </c>
      <c r="Y421" s="20">
        <f t="shared" si="67"/>
        <v>17.666666666666664</v>
      </c>
      <c r="Z421" s="20">
        <v>15</v>
      </c>
      <c r="AA421" s="20">
        <f t="shared" si="68"/>
        <v>2.8888888888888893</v>
      </c>
      <c r="AB421" s="20"/>
    </row>
    <row r="422" spans="1:28" ht="14" x14ac:dyDescent="0.15">
      <c r="A422" s="47" t="s">
        <v>688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IFERROR(VLOOKUP(INVENTARIO4[[#This Row],[Code]],FOTOS[],2,FALSE),"-")</f>
        <v>-</v>
      </c>
      <c r="L422" s="21"/>
      <c r="M422" s="19">
        <f t="shared" si="63"/>
        <v>10</v>
      </c>
      <c r="N422" s="20"/>
      <c r="O422" s="117">
        <v>1</v>
      </c>
      <c r="P422" s="21">
        <f>SUMIFS(VENTAS[Cantidad],VENTAS[Code],INVENTARIO4[[#This Row],[Code]])</f>
        <v>0</v>
      </c>
      <c r="Q422" s="21">
        <f>INVENTARIO4[[#This Row],[Entradas]]-INVENTARIO4[[#This Row],[Salidas]]</f>
        <v>1</v>
      </c>
      <c r="R422" s="20">
        <v>58</v>
      </c>
      <c r="S422" s="20">
        <v>18</v>
      </c>
      <c r="T422" s="20">
        <f t="shared" si="64"/>
        <v>3.2222222222222223</v>
      </c>
      <c r="U422" s="21">
        <v>60</v>
      </c>
      <c r="V422" s="20">
        <v>10</v>
      </c>
      <c r="W422" s="20">
        <f t="shared" si="65"/>
        <v>0.6</v>
      </c>
      <c r="X422" s="20">
        <f t="shared" si="66"/>
        <v>3.8222222222222224</v>
      </c>
      <c r="Y422" s="20">
        <f t="shared" si="67"/>
        <v>5.4333333333333336</v>
      </c>
      <c r="Z422" s="20">
        <v>10</v>
      </c>
      <c r="AA422" s="20">
        <f t="shared" si="68"/>
        <v>6.177777777777778</v>
      </c>
      <c r="AB422" s="20"/>
    </row>
    <row r="423" spans="1:28" ht="14" x14ac:dyDescent="0.15">
      <c r="A423" s="23" t="s">
        <v>690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IFERROR(VLOOKUP(INVENTARIO4[[#This Row],[Code]],FOTOS[],2,FALSE),"-")</f>
        <v>-</v>
      </c>
      <c r="L423" s="21"/>
      <c r="M423" s="19">
        <f t="shared" si="63"/>
        <v>3</v>
      </c>
      <c r="N423" s="20"/>
      <c r="O423" s="119">
        <v>5</v>
      </c>
      <c r="P423" s="21">
        <f>SUMIFS(VENTAS[Cantidad],VENTAS[Code],INVENTARIO4[[#This Row],[Code]])</f>
        <v>0</v>
      </c>
      <c r="Q423" s="21">
        <f>INVENTARIO4[[#This Row],[Entradas]]-INVENTARIO4[[#This Row],[Salidas]]</f>
        <v>5</v>
      </c>
      <c r="R423" s="20">
        <v>35</v>
      </c>
      <c r="S423" s="20">
        <v>18</v>
      </c>
      <c r="T423" s="20">
        <f t="shared" si="64"/>
        <v>1.9444444444444444</v>
      </c>
      <c r="U423" s="21">
        <v>5</v>
      </c>
      <c r="V423" s="20">
        <v>10</v>
      </c>
      <c r="W423" s="20">
        <f t="shared" si="65"/>
        <v>0.05</v>
      </c>
      <c r="X423" s="20">
        <f t="shared" si="66"/>
        <v>1.9944444444444445</v>
      </c>
      <c r="Y423" s="20">
        <f t="shared" si="67"/>
        <v>2.9666666666666663</v>
      </c>
      <c r="Z423" s="20">
        <f t="shared" si="69"/>
        <v>3</v>
      </c>
      <c r="AA423" s="20">
        <f t="shared" si="68"/>
        <v>1.0055555555555555</v>
      </c>
      <c r="AB423" s="20"/>
    </row>
    <row r="424" spans="1:28" ht="14" x14ac:dyDescent="0.15">
      <c r="A424" s="23" t="s">
        <v>1113</v>
      </c>
      <c r="B424" s="95"/>
      <c r="C424" s="22" t="s">
        <v>12</v>
      </c>
      <c r="D424" s="109" t="s">
        <v>53</v>
      </c>
      <c r="E424" s="87" t="s">
        <v>1101</v>
      </c>
      <c r="F424" s="79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IFERROR(VLOOKUP(INVENTARIO4[[#This Row],[Code]],FOTOS[],2,FALSE),"-")</f>
        <v>-</v>
      </c>
      <c r="L424" s="21"/>
      <c r="M424" s="19">
        <f t="shared" si="63"/>
        <v>12</v>
      </c>
      <c r="N424" s="20"/>
      <c r="O424" s="117">
        <v>2</v>
      </c>
      <c r="P424" s="21">
        <f>SUMIFS(VENTAS[Cantidad],VENTAS[Code],INVENTARIO4[[#This Row],[Code]])</f>
        <v>0</v>
      </c>
      <c r="Q424" s="21">
        <f>INVENTARIO4[[#This Row],[Entradas]]-INVENTARIO4[[#This Row],[Salidas]]</f>
        <v>2</v>
      </c>
      <c r="R424" s="66">
        <v>76</v>
      </c>
      <c r="S424" s="20">
        <v>17.600000000000001</v>
      </c>
      <c r="T424" s="20">
        <f t="shared" si="64"/>
        <v>4.3181818181818175</v>
      </c>
      <c r="U424" s="21">
        <v>120</v>
      </c>
      <c r="V424" s="20">
        <v>17</v>
      </c>
      <c r="W424" s="20">
        <f t="shared" si="65"/>
        <v>2.04</v>
      </c>
      <c r="X424" s="20">
        <f t="shared" si="66"/>
        <v>6.3581818181818175</v>
      </c>
      <c r="Y424" s="20">
        <f t="shared" si="67"/>
        <v>8.5172727272727258</v>
      </c>
      <c r="Z424" s="20">
        <v>12</v>
      </c>
      <c r="AA424" s="20">
        <f t="shared" si="68"/>
        <v>5.6418181818181825</v>
      </c>
      <c r="AB424" s="20" t="s">
        <v>1110</v>
      </c>
    </row>
    <row r="425" spans="1:28" ht="14" x14ac:dyDescent="0.15">
      <c r="A425" s="23" t="s">
        <v>1114</v>
      </c>
      <c r="B425" s="95"/>
      <c r="C425" s="22" t="s">
        <v>12</v>
      </c>
      <c r="D425" s="109" t="s">
        <v>53</v>
      </c>
      <c r="E425" s="84" t="s">
        <v>1100</v>
      </c>
      <c r="F425" s="79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IFERROR(VLOOKUP(INVENTARIO4[[#This Row],[Code]],FOTOS[],2,FALSE),"-")</f>
        <v>-</v>
      </c>
      <c r="L425" s="21"/>
      <c r="M425" s="19">
        <f t="shared" si="63"/>
        <v>12</v>
      </c>
      <c r="N425" s="20"/>
      <c r="O425" s="119">
        <v>2</v>
      </c>
      <c r="P425" s="21">
        <f>SUMIFS(VENTAS[Cantidad],VENTAS[Code],INVENTARIO4[[#This Row],[Code]])</f>
        <v>0</v>
      </c>
      <c r="Q425" s="21">
        <f>INVENTARIO4[[#This Row],[Entradas]]-INVENTARIO4[[#This Row],[Salidas]]</f>
        <v>2</v>
      </c>
      <c r="R425" s="66">
        <v>76</v>
      </c>
      <c r="S425" s="20">
        <v>17.600000000000001</v>
      </c>
      <c r="T425" s="20">
        <f t="shared" si="6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66"/>
        <v>7.9731818181818177</v>
      </c>
      <c r="Y425" s="20">
        <f t="shared" si="67"/>
        <v>10.132272727272726</v>
      </c>
      <c r="Z425" s="20">
        <v>12</v>
      </c>
      <c r="AA425" s="20">
        <f t="shared" si="68"/>
        <v>4.0268181818181823</v>
      </c>
      <c r="AB425" s="20" t="s">
        <v>1098</v>
      </c>
    </row>
    <row r="426" spans="1:28" ht="14" x14ac:dyDescent="0.15">
      <c r="A426" s="23" t="s">
        <v>1115</v>
      </c>
      <c r="B426" s="95"/>
      <c r="C426" s="22" t="s">
        <v>12</v>
      </c>
      <c r="D426" s="109" t="s">
        <v>53</v>
      </c>
      <c r="E426" s="84" t="s">
        <v>1100</v>
      </c>
      <c r="F426" s="79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IFERROR(VLOOKUP(INVENTARIO4[[#This Row],[Code]],FOTOS[],2,FALSE),"-")</f>
        <v>-</v>
      </c>
      <c r="L426" s="21"/>
      <c r="M426" s="19">
        <f t="shared" si="63"/>
        <v>12</v>
      </c>
      <c r="N426" s="20"/>
      <c r="O426" s="117">
        <v>2</v>
      </c>
      <c r="P426" s="21">
        <f>SUMIFS(VENTAS[Cantidad],VENTAS[Code],INVENTARIO4[[#This Row],[Code]])</f>
        <v>0</v>
      </c>
      <c r="Q426" s="21">
        <f>INVENTARIO4[[#This Row],[Entradas]]-INVENTARIO4[[#This Row],[Salidas]]</f>
        <v>2</v>
      </c>
      <c r="R426" s="66">
        <v>76</v>
      </c>
      <c r="S426" s="20">
        <v>17.600000000000001</v>
      </c>
      <c r="T426" s="20">
        <f t="shared" si="64"/>
        <v>4.3181818181818175</v>
      </c>
      <c r="U426" s="21">
        <v>215</v>
      </c>
      <c r="V426" s="20">
        <v>17</v>
      </c>
      <c r="W426" s="20">
        <f t="shared" si="65"/>
        <v>3.6549999999999998</v>
      </c>
      <c r="X426" s="20">
        <f t="shared" si="66"/>
        <v>7.9731818181818177</v>
      </c>
      <c r="Y426" s="20">
        <f t="shared" si="67"/>
        <v>10.132272727272726</v>
      </c>
      <c r="Z426" s="20">
        <v>12</v>
      </c>
      <c r="AA426" s="20">
        <f t="shared" si="68"/>
        <v>4.0268181818181823</v>
      </c>
      <c r="AB426" s="20" t="s">
        <v>1098</v>
      </c>
    </row>
    <row r="427" spans="1:28" ht="14" x14ac:dyDescent="0.15">
      <c r="A427" s="23" t="s">
        <v>1116</v>
      </c>
      <c r="B427" s="95"/>
      <c r="C427" s="22" t="s">
        <v>12</v>
      </c>
      <c r="D427" s="109" t="s">
        <v>417</v>
      </c>
      <c r="E427" s="84" t="s">
        <v>1076</v>
      </c>
      <c r="F427" s="79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IFERROR(VLOOKUP(INVENTARIO4[[#This Row],[Code]],FOTOS[],2,FALSE),"-")</f>
        <v>https://github.com/uberboutique/whataform-repo/raw/main/pictures/T0047.jpg</v>
      </c>
      <c r="L427" s="21"/>
      <c r="M427" s="19">
        <f t="shared" si="63"/>
        <v>25</v>
      </c>
      <c r="N427" s="20"/>
      <c r="O427" s="117">
        <v>1</v>
      </c>
      <c r="P427" s="21">
        <f>SUMIFS(VENTAS[Cantidad],VENTAS[Code],INVENTARIO4[[#This Row],[Code]])</f>
        <v>1</v>
      </c>
      <c r="Q427" s="21">
        <f>INVENTARIO4[[#This Row],[Entradas]]-INVENTARIO4[[#This Row],[Salidas]]</f>
        <v>0</v>
      </c>
      <c r="R427" s="66">
        <v>195</v>
      </c>
      <c r="S427" s="20">
        <v>17.600000000000001</v>
      </c>
      <c r="T427" s="20">
        <f t="shared" si="64"/>
        <v>11.079545454545453</v>
      </c>
      <c r="U427" s="21">
        <v>300</v>
      </c>
      <c r="V427" s="20">
        <v>17</v>
      </c>
      <c r="W427" s="20">
        <f t="shared" si="65"/>
        <v>5.0999999999999996</v>
      </c>
      <c r="X427" s="20">
        <f t="shared" si="66"/>
        <v>16.179545454545455</v>
      </c>
      <c r="Y427" s="20">
        <f t="shared" si="67"/>
        <v>21.719318181818181</v>
      </c>
      <c r="Z427" s="20">
        <v>25</v>
      </c>
      <c r="AA427" s="20">
        <f t="shared" si="68"/>
        <v>8.8204545454545471</v>
      </c>
      <c r="AB427" s="20" t="s">
        <v>1098</v>
      </c>
    </row>
    <row r="428" spans="1:28" ht="14" x14ac:dyDescent="0.15">
      <c r="A428" s="23" t="s">
        <v>1117</v>
      </c>
      <c r="B428" s="95"/>
      <c r="C428" s="22" t="s">
        <v>12</v>
      </c>
      <c r="D428" s="109" t="s">
        <v>417</v>
      </c>
      <c r="E428" s="84" t="s">
        <v>1076</v>
      </c>
      <c r="F428" s="79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IFERROR(VLOOKUP(INVENTARIO4[[#This Row],[Code]],FOTOS[],2,FALSE),"-")</f>
        <v>-</v>
      </c>
      <c r="L428" s="21"/>
      <c r="M428" s="19">
        <f t="shared" si="63"/>
        <v>25</v>
      </c>
      <c r="N428" s="20"/>
      <c r="O428" s="117">
        <v>2</v>
      </c>
      <c r="P428" s="21">
        <f>SUMIFS(VENTAS[Cantidad],VENTAS[Code],INVENTARIO4[[#This Row],[Code]])</f>
        <v>0</v>
      </c>
      <c r="Q428" s="21">
        <f>INVENTARIO4[[#This Row],[Entradas]]-INVENTARIO4[[#This Row],[Salidas]]</f>
        <v>2</v>
      </c>
      <c r="R428" s="66">
        <v>195</v>
      </c>
      <c r="S428" s="20">
        <v>17.600000000000001</v>
      </c>
      <c r="T428" s="20">
        <f t="shared" si="64"/>
        <v>11.079545454545453</v>
      </c>
      <c r="U428" s="21">
        <v>250</v>
      </c>
      <c r="V428" s="20">
        <v>17</v>
      </c>
      <c r="W428" s="20">
        <f t="shared" si="65"/>
        <v>4.25</v>
      </c>
      <c r="X428" s="20">
        <f t="shared" si="66"/>
        <v>15.329545454545453</v>
      </c>
      <c r="Y428" s="20">
        <f t="shared" si="67"/>
        <v>20.86931818181818</v>
      </c>
      <c r="Z428" s="20">
        <v>25</v>
      </c>
      <c r="AA428" s="20">
        <f t="shared" si="68"/>
        <v>9.6704545454545467</v>
      </c>
      <c r="AB428" s="20" t="s">
        <v>1098</v>
      </c>
    </row>
    <row r="429" spans="1:28" ht="14" x14ac:dyDescent="0.15">
      <c r="A429" s="23" t="s">
        <v>1118</v>
      </c>
      <c r="B429" s="95"/>
      <c r="C429" s="22" t="s">
        <v>12</v>
      </c>
      <c r="D429" s="109" t="s">
        <v>417</v>
      </c>
      <c r="E429" s="84" t="s">
        <v>1076</v>
      </c>
      <c r="F429" s="79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IFERROR(VLOOKUP(INVENTARIO4[[#This Row],[Code]],FOTOS[],2,FALSE),"-")</f>
        <v>-</v>
      </c>
      <c r="L429" s="21"/>
      <c r="M429" s="19">
        <f t="shared" si="63"/>
        <v>25</v>
      </c>
      <c r="N429" s="20"/>
      <c r="O429" s="119">
        <v>2</v>
      </c>
      <c r="P429" s="21">
        <f>SUMIFS(VENTAS[Cantidad],VENTAS[Code],INVENTARIO4[[#This Row],[Code]])</f>
        <v>0</v>
      </c>
      <c r="Q429" s="21">
        <f>INVENTARIO4[[#This Row],[Entradas]]-INVENTARIO4[[#This Row],[Salidas]]</f>
        <v>2</v>
      </c>
      <c r="R429" s="66">
        <v>195</v>
      </c>
      <c r="S429" s="20">
        <v>17.600000000000001</v>
      </c>
      <c r="T429" s="20">
        <f t="shared" si="64"/>
        <v>11.079545454545453</v>
      </c>
      <c r="U429" s="21">
        <v>250</v>
      </c>
      <c r="V429" s="20">
        <v>17</v>
      </c>
      <c r="W429" s="20">
        <f t="shared" si="65"/>
        <v>4.25</v>
      </c>
      <c r="X429" s="20">
        <f t="shared" si="66"/>
        <v>15.329545454545453</v>
      </c>
      <c r="Y429" s="20">
        <f t="shared" si="67"/>
        <v>20.86931818181818</v>
      </c>
      <c r="Z429" s="20">
        <v>25</v>
      </c>
      <c r="AA429" s="20">
        <f t="shared" si="68"/>
        <v>9.6704545454545467</v>
      </c>
      <c r="AB429" s="20" t="s">
        <v>1098</v>
      </c>
    </row>
    <row r="430" spans="1:28" ht="14" x14ac:dyDescent="0.15">
      <c r="A430" s="23" t="s">
        <v>1119</v>
      </c>
      <c r="B430" s="95"/>
      <c r="C430" s="22" t="s">
        <v>12</v>
      </c>
      <c r="D430" s="109" t="s">
        <v>51</v>
      </c>
      <c r="E430" s="84" t="s">
        <v>1077</v>
      </c>
      <c r="F430" s="80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IFERROR(VLOOKUP(INVENTARIO4[[#This Row],[Code]],FOTOS[],2,FALSE),"-")</f>
        <v>-</v>
      </c>
      <c r="L430" s="21"/>
      <c r="M430" s="19">
        <f t="shared" si="63"/>
        <v>35</v>
      </c>
      <c r="N430" s="20"/>
      <c r="O430" s="117">
        <v>1</v>
      </c>
      <c r="P430" s="21">
        <f>SUMIFS(VENTAS[Cantidad],VENTAS[Code],INVENTARIO4[[#This Row],[Code]])</f>
        <v>0</v>
      </c>
      <c r="Q430" s="21">
        <f>INVENTARIO4[[#This Row],[Entradas]]-INVENTARIO4[[#This Row],[Salidas]]</f>
        <v>1</v>
      </c>
      <c r="R430" s="66">
        <v>240</v>
      </c>
      <c r="S430" s="20">
        <v>17.600000000000001</v>
      </c>
      <c r="T430" s="20">
        <f t="shared" si="64"/>
        <v>13.636363636363635</v>
      </c>
      <c r="U430" s="21">
        <v>460</v>
      </c>
      <c r="V430" s="20">
        <v>17</v>
      </c>
      <c r="W430" s="20">
        <f t="shared" si="65"/>
        <v>7.82</v>
      </c>
      <c r="X430" s="20">
        <f t="shared" si="66"/>
        <v>21.456363636363633</v>
      </c>
      <c r="Y430" s="20">
        <f t="shared" si="67"/>
        <v>28.274545454545454</v>
      </c>
      <c r="Z430" s="20">
        <v>35</v>
      </c>
      <c r="AA430" s="20">
        <f t="shared" si="68"/>
        <v>13.543636363636367</v>
      </c>
      <c r="AB430" s="37" t="s">
        <v>1098</v>
      </c>
    </row>
    <row r="431" spans="1:28" ht="14" x14ac:dyDescent="0.15">
      <c r="A431" s="23" t="s">
        <v>1120</v>
      </c>
      <c r="B431" s="95"/>
      <c r="C431" s="22" t="s">
        <v>12</v>
      </c>
      <c r="D431" s="109" t="s">
        <v>51</v>
      </c>
      <c r="E431" s="84" t="s">
        <v>1077</v>
      </c>
      <c r="F431" s="80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IFERROR(VLOOKUP(INVENTARIO4[[#This Row],[Code]],FOTOS[],2,FALSE),"-")</f>
        <v>-</v>
      </c>
      <c r="L431" s="21"/>
      <c r="M431" s="19">
        <f t="shared" si="63"/>
        <v>35</v>
      </c>
      <c r="N431" s="20"/>
      <c r="O431" s="119">
        <v>1</v>
      </c>
      <c r="P431" s="21">
        <f>SUMIFS(VENTAS[Cantidad],VENTAS[Code],INVENTARIO4[[#This Row],[Code]])</f>
        <v>0</v>
      </c>
      <c r="Q431" s="21">
        <f>INVENTARIO4[[#This Row],[Entradas]]-INVENTARIO4[[#This Row],[Salidas]]</f>
        <v>1</v>
      </c>
      <c r="R431" s="66">
        <v>240</v>
      </c>
      <c r="S431" s="20">
        <v>17.600000000000001</v>
      </c>
      <c r="T431" s="20">
        <f t="shared" si="64"/>
        <v>13.636363636363635</v>
      </c>
      <c r="U431" s="21">
        <v>460</v>
      </c>
      <c r="V431" s="20">
        <v>17</v>
      </c>
      <c r="W431" s="20">
        <f t="shared" si="65"/>
        <v>7.82</v>
      </c>
      <c r="X431" s="20">
        <f t="shared" si="66"/>
        <v>21.456363636363633</v>
      </c>
      <c r="Y431" s="20">
        <f t="shared" si="67"/>
        <v>28.274545454545454</v>
      </c>
      <c r="Z431" s="20">
        <v>35</v>
      </c>
      <c r="AA431" s="20">
        <f t="shared" si="68"/>
        <v>13.543636363636367</v>
      </c>
      <c r="AB431" s="37" t="s">
        <v>1098</v>
      </c>
    </row>
    <row r="432" spans="1:28" ht="14" x14ac:dyDescent="0.15">
      <c r="A432" s="23" t="s">
        <v>1121</v>
      </c>
      <c r="B432" s="95"/>
      <c r="C432" s="22" t="s">
        <v>12</v>
      </c>
      <c r="D432" s="109" t="s">
        <v>51</v>
      </c>
      <c r="E432" s="84" t="s">
        <v>1077</v>
      </c>
      <c r="F432" s="80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63"/>
        <v>35</v>
      </c>
      <c r="N432" s="20"/>
      <c r="O432" s="117">
        <v>1</v>
      </c>
      <c r="P432" s="21">
        <f>SUMIFS(VENTAS[Cantidad],VENTAS[Code],INVENTARIO4[[#This Row],[Code]])</f>
        <v>0</v>
      </c>
      <c r="Q432" s="21">
        <f>INVENTARIO4[[#This Row],[Entradas]]-INVENTARIO4[[#This Row],[Salidas]]</f>
        <v>1</v>
      </c>
      <c r="R432" s="66">
        <v>240</v>
      </c>
      <c r="S432" s="20">
        <v>17.600000000000001</v>
      </c>
      <c r="T432" s="20">
        <f t="shared" si="64"/>
        <v>13.636363636363635</v>
      </c>
      <c r="U432" s="21">
        <v>460</v>
      </c>
      <c r="V432" s="20">
        <v>17</v>
      </c>
      <c r="W432" s="20">
        <f t="shared" si="65"/>
        <v>7.82</v>
      </c>
      <c r="X432" s="20">
        <f t="shared" si="66"/>
        <v>21.456363636363633</v>
      </c>
      <c r="Y432" s="20">
        <f t="shared" si="67"/>
        <v>28.274545454545454</v>
      </c>
      <c r="Z432" s="20">
        <v>35</v>
      </c>
      <c r="AA432" s="20">
        <f t="shared" si="68"/>
        <v>13.543636363636367</v>
      </c>
      <c r="AB432" s="20"/>
    </row>
    <row r="433" spans="1:28" ht="14" x14ac:dyDescent="0.15">
      <c r="A433" s="91" t="s">
        <v>1122</v>
      </c>
      <c r="B433" s="95"/>
      <c r="C433" s="22" t="s">
        <v>12</v>
      </c>
      <c r="D433" s="109" t="s">
        <v>417</v>
      </c>
      <c r="E433" s="84" t="s">
        <v>1075</v>
      </c>
      <c r="F433" s="80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63"/>
        <v>25</v>
      </c>
      <c r="N433" s="20"/>
      <c r="O433" s="119">
        <v>1</v>
      </c>
      <c r="P433" s="21">
        <f>SUMIFS(VENTAS[Cantidad],VENTAS[Code],INVENTARIO4[[#This Row],[Code]])</f>
        <v>0</v>
      </c>
      <c r="Q433" s="21">
        <f>INVENTARIO4[[#This Row],[Entradas]]-INVENTARIO4[[#This Row],[Salidas]]</f>
        <v>1</v>
      </c>
      <c r="R433" s="66">
        <v>205</v>
      </c>
      <c r="S433" s="20">
        <v>17.600000000000001</v>
      </c>
      <c r="T433" s="20">
        <f t="shared" si="64"/>
        <v>11.647727272727272</v>
      </c>
      <c r="U433" s="21">
        <v>345</v>
      </c>
      <c r="V433" s="20">
        <v>17</v>
      </c>
      <c r="W433" s="20">
        <f t="shared" si="65"/>
        <v>5.8650000000000002</v>
      </c>
      <c r="X433" s="20">
        <f t="shared" si="66"/>
        <v>17.512727272727272</v>
      </c>
      <c r="Y433" s="20">
        <f t="shared" si="67"/>
        <v>23.336590909090908</v>
      </c>
      <c r="Z433" s="20">
        <v>25</v>
      </c>
      <c r="AA433" s="20">
        <f t="shared" si="68"/>
        <v>7.4872727272727282</v>
      </c>
      <c r="AB433" s="20" t="s">
        <v>1098</v>
      </c>
    </row>
    <row r="434" spans="1:28" ht="14" x14ac:dyDescent="0.15">
      <c r="A434" s="23" t="s">
        <v>1123</v>
      </c>
      <c r="B434" s="95"/>
      <c r="C434" s="22" t="s">
        <v>12</v>
      </c>
      <c r="D434" s="109" t="s">
        <v>417</v>
      </c>
      <c r="E434" s="84" t="s">
        <v>1075</v>
      </c>
      <c r="F434" s="80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63"/>
        <v>25</v>
      </c>
      <c r="N434" s="20"/>
      <c r="O434" s="117">
        <v>2</v>
      </c>
      <c r="P434" s="21">
        <f>SUMIFS(VENTAS[Cantidad],VENTAS[Code],INVENTARIO4[[#This Row],[Code]])</f>
        <v>0</v>
      </c>
      <c r="Q434" s="21">
        <f>INVENTARIO4[[#This Row],[Entradas]]-INVENTARIO4[[#This Row],[Salidas]]</f>
        <v>2</v>
      </c>
      <c r="R434" s="66">
        <v>205</v>
      </c>
      <c r="S434" s="20">
        <v>17.600000000000001</v>
      </c>
      <c r="T434" s="20">
        <f t="shared" si="64"/>
        <v>11.647727272727272</v>
      </c>
      <c r="U434" s="21">
        <v>345</v>
      </c>
      <c r="V434" s="20">
        <v>17</v>
      </c>
      <c r="W434" s="20">
        <f t="shared" si="65"/>
        <v>5.8650000000000002</v>
      </c>
      <c r="X434" s="20">
        <f t="shared" si="66"/>
        <v>17.512727272727272</v>
      </c>
      <c r="Y434" s="20">
        <f t="shared" si="67"/>
        <v>23.336590909090908</v>
      </c>
      <c r="Z434" s="20">
        <v>25</v>
      </c>
      <c r="AA434" s="20">
        <f t="shared" si="68"/>
        <v>7.4872727272727282</v>
      </c>
      <c r="AB434" s="20" t="s">
        <v>1098</v>
      </c>
    </row>
    <row r="435" spans="1:28" ht="14" x14ac:dyDescent="0.15">
      <c r="A435" s="23" t="s">
        <v>1124</v>
      </c>
      <c r="B435" s="95"/>
      <c r="C435" s="22" t="s">
        <v>12</v>
      </c>
      <c r="D435" s="109" t="s">
        <v>53</v>
      </c>
      <c r="E435" s="84" t="s">
        <v>1112</v>
      </c>
      <c r="F435" s="80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63"/>
        <v>12</v>
      </c>
      <c r="N435" s="20"/>
      <c r="O435" s="119">
        <v>2</v>
      </c>
      <c r="P435" s="21">
        <f>SUMIFS(VENTAS[Cantidad],VENTAS[Code],INVENTARIO4[[#This Row],[Code]])</f>
        <v>0</v>
      </c>
      <c r="Q435" s="21">
        <f>INVENTARIO4[[#This Row],[Entradas]]-INVENTARIO4[[#This Row],[Salidas]]</f>
        <v>2</v>
      </c>
      <c r="R435" s="66">
        <v>102</v>
      </c>
      <c r="S435" s="20">
        <v>17.600000000000001</v>
      </c>
      <c r="T435" s="20">
        <f t="shared" si="64"/>
        <v>5.795454545454545</v>
      </c>
      <c r="U435" s="21">
        <v>130</v>
      </c>
      <c r="V435" s="20">
        <v>17</v>
      </c>
      <c r="W435" s="20">
        <f t="shared" si="65"/>
        <v>2.21</v>
      </c>
      <c r="X435" s="20">
        <f t="shared" si="66"/>
        <v>8.005454545454544</v>
      </c>
      <c r="Y435" s="20">
        <f t="shared" si="67"/>
        <v>10.903181818181817</v>
      </c>
      <c r="Z435" s="20">
        <v>12</v>
      </c>
      <c r="AA435" s="20">
        <f t="shared" si="68"/>
        <v>3.9945454545454551</v>
      </c>
      <c r="AB435" s="20" t="s">
        <v>1110</v>
      </c>
    </row>
    <row r="436" spans="1:28" ht="14" x14ac:dyDescent="0.15">
      <c r="A436" s="23" t="s">
        <v>1125</v>
      </c>
      <c r="B436" s="95"/>
      <c r="C436" s="22" t="s">
        <v>12</v>
      </c>
      <c r="D436" s="109" t="s">
        <v>417</v>
      </c>
      <c r="E436" s="84" t="s">
        <v>1078</v>
      </c>
      <c r="F436" s="80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63"/>
        <v>25</v>
      </c>
      <c r="N436" s="20"/>
      <c r="O436" s="117">
        <v>1</v>
      </c>
      <c r="P436" s="21">
        <f>SUMIFS(VENTAS[Cantidad],VENTAS[Code],INVENTARIO4[[#This Row],[Code]])</f>
        <v>1</v>
      </c>
      <c r="Q436" s="21">
        <f>INVENTARIO4[[#This Row],[Entradas]]-INVENTARIO4[[#This Row],[Salidas]]</f>
        <v>0</v>
      </c>
      <c r="R436" s="66">
        <v>190</v>
      </c>
      <c r="S436" s="20">
        <v>17.600000000000001</v>
      </c>
      <c r="T436" s="20">
        <f t="shared" si="64"/>
        <v>10.795454545454545</v>
      </c>
      <c r="U436" s="21">
        <v>250</v>
      </c>
      <c r="V436" s="20">
        <v>17</v>
      </c>
      <c r="W436" s="20">
        <f t="shared" si="65"/>
        <v>4.25</v>
      </c>
      <c r="X436" s="20">
        <f t="shared" si="66"/>
        <v>15.045454545454545</v>
      </c>
      <c r="Y436" s="20">
        <f t="shared" si="67"/>
        <v>20.443181818181817</v>
      </c>
      <c r="Z436" s="20">
        <v>25</v>
      </c>
      <c r="AA436" s="20">
        <f t="shared" si="68"/>
        <v>9.954545454545455</v>
      </c>
      <c r="AB436" s="20" t="s">
        <v>1099</v>
      </c>
    </row>
    <row r="437" spans="1:28" ht="14" x14ac:dyDescent="0.15">
      <c r="A437" s="23" t="s">
        <v>1126</v>
      </c>
      <c r="B437" s="95"/>
      <c r="C437" s="22" t="s">
        <v>12</v>
      </c>
      <c r="D437" s="109" t="s">
        <v>417</v>
      </c>
      <c r="E437" s="112" t="s">
        <v>1080</v>
      </c>
      <c r="F437" s="80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SUMIFS(VENTAS[Cantidad],VENTAS[Code],INVENTARIO4[[#This Row],[Code]])</f>
        <v>0</v>
      </c>
      <c r="Q437" s="21">
        <f>INVENTARIO4[[#This Row],[Entradas]]-INVENTARIO4[[#This Row],[Salidas]]</f>
        <v>2</v>
      </c>
      <c r="R437" s="66">
        <v>175</v>
      </c>
      <c r="S437" s="20">
        <v>17.600000000000001</v>
      </c>
      <c r="T437" s="20">
        <f t="shared" si="64"/>
        <v>9.9431818181818166</v>
      </c>
      <c r="U437" s="21">
        <v>350</v>
      </c>
      <c r="V437" s="20">
        <v>17</v>
      </c>
      <c r="W437" s="20">
        <f t="shared" si="65"/>
        <v>5.95</v>
      </c>
      <c r="X437" s="20">
        <f t="shared" si="66"/>
        <v>15.893181818181816</v>
      </c>
      <c r="Y437" s="20">
        <f t="shared" si="67"/>
        <v>20.864772727272726</v>
      </c>
      <c r="Z437" s="20">
        <v>25</v>
      </c>
      <c r="AA437" s="20">
        <f t="shared" si="68"/>
        <v>9.1068181818181841</v>
      </c>
      <c r="AB437" s="20" t="s">
        <v>1098</v>
      </c>
    </row>
    <row r="438" spans="1:28" ht="14" x14ac:dyDescent="0.15">
      <c r="A438" s="23" t="s">
        <v>1127</v>
      </c>
      <c r="B438" s="95"/>
      <c r="C438" s="22" t="s">
        <v>12</v>
      </c>
      <c r="D438" s="109" t="s">
        <v>53</v>
      </c>
      <c r="E438" s="84" t="s">
        <v>1081</v>
      </c>
      <c r="F438" s="80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63"/>
        <v>15</v>
      </c>
      <c r="N438" s="20"/>
      <c r="O438" s="117">
        <v>2</v>
      </c>
      <c r="P438" s="21">
        <f>SUMIFS(VENTAS[Cantidad],VENTAS[Code],INVENTARIO4[[#This Row],[Code]])</f>
        <v>2</v>
      </c>
      <c r="Q438" s="21">
        <f>INVENTARIO4[[#This Row],[Entradas]]-INVENTARIO4[[#This Row],[Salidas]]</f>
        <v>0</v>
      </c>
      <c r="R438" s="66">
        <v>125</v>
      </c>
      <c r="S438" s="20">
        <v>17.600000000000001</v>
      </c>
      <c r="T438" s="20">
        <f t="shared" si="64"/>
        <v>7.1022727272727266</v>
      </c>
      <c r="U438" s="21">
        <v>175</v>
      </c>
      <c r="V438" s="20">
        <v>17</v>
      </c>
      <c r="W438" s="20">
        <f t="shared" si="65"/>
        <v>2.9750000000000001</v>
      </c>
      <c r="X438" s="20">
        <f t="shared" si="66"/>
        <v>10.077272727272726</v>
      </c>
      <c r="Y438" s="20">
        <f t="shared" si="67"/>
        <v>13.62840909090909</v>
      </c>
      <c r="Z438" s="20">
        <v>15</v>
      </c>
      <c r="AA438" s="20">
        <f t="shared" si="68"/>
        <v>4.9227272727272737</v>
      </c>
      <c r="AB438" s="20" t="s">
        <v>1098</v>
      </c>
    </row>
    <row r="439" spans="1:28" ht="14" x14ac:dyDescent="0.15">
      <c r="A439" s="23" t="s">
        <v>1128</v>
      </c>
      <c r="B439" s="95"/>
      <c r="C439" s="22" t="s">
        <v>12</v>
      </c>
      <c r="D439" s="109" t="s">
        <v>53</v>
      </c>
      <c r="E439" s="84" t="s">
        <v>1294</v>
      </c>
      <c r="F439" s="80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63"/>
        <v>15</v>
      </c>
      <c r="N439" s="20"/>
      <c r="O439" s="119">
        <v>1</v>
      </c>
      <c r="P439" s="21">
        <f>SUMIFS(VENTAS[Cantidad],VENTAS[Code],INVENTARIO4[[#This Row],[Code]])</f>
        <v>0</v>
      </c>
      <c r="Q439" s="21">
        <f>INVENTARIO4[[#This Row],[Entradas]]-INVENTARIO4[[#This Row],[Salidas]]</f>
        <v>1</v>
      </c>
      <c r="R439" s="66">
        <v>125</v>
      </c>
      <c r="S439" s="20">
        <v>17.600000000000001</v>
      </c>
      <c r="T439" s="20">
        <f t="shared" si="64"/>
        <v>7.1022727272727266</v>
      </c>
      <c r="U439" s="21">
        <v>180</v>
      </c>
      <c r="V439" s="20">
        <v>17</v>
      </c>
      <c r="W439" s="20">
        <f t="shared" si="65"/>
        <v>3.06</v>
      </c>
      <c r="X439" s="20">
        <f t="shared" si="66"/>
        <v>10.162272727272727</v>
      </c>
      <c r="Y439" s="20">
        <f t="shared" si="67"/>
        <v>13.71340909090909</v>
      </c>
      <c r="Z439" s="20">
        <v>15</v>
      </c>
      <c r="AA439" s="20">
        <f t="shared" si="68"/>
        <v>4.8377272727272729</v>
      </c>
      <c r="AB439" s="20" t="s">
        <v>1098</v>
      </c>
    </row>
    <row r="440" spans="1:28" ht="14" x14ac:dyDescent="0.15">
      <c r="A440" s="23" t="s">
        <v>1129</v>
      </c>
      <c r="B440" s="95"/>
      <c r="C440" s="22" t="s">
        <v>12</v>
      </c>
      <c r="D440" s="109" t="s">
        <v>51</v>
      </c>
      <c r="E440" s="84" t="s">
        <v>1082</v>
      </c>
      <c r="F440" s="80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63"/>
        <v>22</v>
      </c>
      <c r="N440" s="20"/>
      <c r="O440" s="117">
        <v>2</v>
      </c>
      <c r="P440" s="21">
        <f>SUMIFS(VENTAS[Cantidad],VENTAS[Code],INVENTARIO4[[#This Row],[Code]])</f>
        <v>0</v>
      </c>
      <c r="Q440" s="21">
        <f>INVENTARIO4[[#This Row],[Entradas]]-INVENTARIO4[[#This Row],[Salidas]]</f>
        <v>2</v>
      </c>
      <c r="R440" s="66">
        <v>185</v>
      </c>
      <c r="S440" s="20">
        <v>17.600000000000001</v>
      </c>
      <c r="T440" s="20">
        <f t="shared" si="64"/>
        <v>10.511363636363635</v>
      </c>
      <c r="U440" s="21">
        <v>200</v>
      </c>
      <c r="V440" s="20">
        <v>17</v>
      </c>
      <c r="W440" s="20">
        <f t="shared" si="65"/>
        <v>3.4</v>
      </c>
      <c r="X440" s="20">
        <f t="shared" si="66"/>
        <v>13.911363636363635</v>
      </c>
      <c r="Y440" s="20">
        <f t="shared" si="67"/>
        <v>19.167045454545452</v>
      </c>
      <c r="Z440" s="20">
        <v>22</v>
      </c>
      <c r="AA440" s="20">
        <f t="shared" si="68"/>
        <v>8.0886363636363647</v>
      </c>
      <c r="AB440" s="20"/>
    </row>
    <row r="441" spans="1:28" ht="14" x14ac:dyDescent="0.15">
      <c r="A441" s="23" t="s">
        <v>1130</v>
      </c>
      <c r="B441" s="95"/>
      <c r="C441" s="22" t="s">
        <v>12</v>
      </c>
      <c r="D441" s="109" t="s">
        <v>51</v>
      </c>
      <c r="E441" s="84" t="s">
        <v>1082</v>
      </c>
      <c r="F441" s="80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63"/>
        <v>24</v>
      </c>
      <c r="N441" s="20"/>
      <c r="O441" s="119">
        <v>2</v>
      </c>
      <c r="P441" s="21">
        <f>SUMIFS(VENTAS[Cantidad],VENTAS[Code],INVENTARIO4[[#This Row],[Code]])</f>
        <v>0</v>
      </c>
      <c r="Q441" s="21">
        <f>INVENTARIO4[[#This Row],[Entradas]]-INVENTARIO4[[#This Row],[Salidas]]</f>
        <v>2</v>
      </c>
      <c r="R441" s="66">
        <v>185</v>
      </c>
      <c r="S441" s="20">
        <v>17.600000000000001</v>
      </c>
      <c r="T441" s="20">
        <f t="shared" si="64"/>
        <v>10.511363636363635</v>
      </c>
      <c r="U441" s="21">
        <v>200</v>
      </c>
      <c r="V441" s="20">
        <v>17</v>
      </c>
      <c r="W441" s="20">
        <f t="shared" si="65"/>
        <v>3.4</v>
      </c>
      <c r="X441" s="20">
        <f t="shared" si="66"/>
        <v>13.911363636363635</v>
      </c>
      <c r="Y441" s="20">
        <f t="shared" si="67"/>
        <v>19.167045454545452</v>
      </c>
      <c r="Z441" s="20">
        <v>24</v>
      </c>
      <c r="AA441" s="20">
        <f t="shared" si="68"/>
        <v>10.088636363636365</v>
      </c>
      <c r="AB441" s="20"/>
    </row>
    <row r="442" spans="1:28" ht="14" x14ac:dyDescent="0.15">
      <c r="A442" s="23" t="s">
        <v>1131</v>
      </c>
      <c r="B442" s="95"/>
      <c r="C442" s="22" t="s">
        <v>12</v>
      </c>
      <c r="D442" s="109" t="s">
        <v>893</v>
      </c>
      <c r="E442" s="84" t="s">
        <v>1083</v>
      </c>
      <c r="F442" s="80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63"/>
        <v>20</v>
      </c>
      <c r="N442" s="20"/>
      <c r="O442" s="117">
        <v>1</v>
      </c>
      <c r="P442" s="21">
        <f>SUMIFS(VENTAS[Cantidad],VENTAS[Code],INVENTARIO4[[#This Row],[Code]])</f>
        <v>1</v>
      </c>
      <c r="Q442" s="21">
        <f>INVENTARIO4[[#This Row],[Entradas]]-INVENTARIO4[[#This Row],[Salidas]]</f>
        <v>0</v>
      </c>
      <c r="R442" s="66">
        <v>140</v>
      </c>
      <c r="S442" s="20">
        <v>17.600000000000001</v>
      </c>
      <c r="T442" s="20">
        <f t="shared" si="64"/>
        <v>7.9545454545454541</v>
      </c>
      <c r="U442" s="21">
        <v>215</v>
      </c>
      <c r="V442" s="20">
        <v>17</v>
      </c>
      <c r="W442" s="20">
        <f t="shared" si="65"/>
        <v>3.6549999999999998</v>
      </c>
      <c r="X442" s="20">
        <f t="shared" si="66"/>
        <v>11.609545454545454</v>
      </c>
      <c r="Y442" s="20">
        <f t="shared" si="67"/>
        <v>15.586818181818181</v>
      </c>
      <c r="Z442" s="20">
        <v>20</v>
      </c>
      <c r="AA442" s="20">
        <f t="shared" si="68"/>
        <v>8.3904545454545474</v>
      </c>
      <c r="AB442" s="20" t="s">
        <v>1098</v>
      </c>
    </row>
    <row r="443" spans="1:28" ht="14" x14ac:dyDescent="0.15">
      <c r="A443" s="23" t="s">
        <v>1132</v>
      </c>
      <c r="B443" s="95"/>
      <c r="C443" s="22" t="s">
        <v>12</v>
      </c>
      <c r="D443" s="109" t="s">
        <v>893</v>
      </c>
      <c r="E443" s="84" t="s">
        <v>1083</v>
      </c>
      <c r="F443" s="80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63"/>
        <v>20</v>
      </c>
      <c r="N443" s="20"/>
      <c r="O443" s="117">
        <v>0</v>
      </c>
      <c r="P443" s="21">
        <f>SUMIFS(VENTAS[Cantidad],VENTAS[Code],INVENTARIO4[[#This Row],[Code]])</f>
        <v>0</v>
      </c>
      <c r="Q443" s="21">
        <f>INVENTARIO4[[#This Row],[Entradas]]-INVENTARIO4[[#This Row],[Salidas]]</f>
        <v>0</v>
      </c>
      <c r="R443" s="66">
        <v>140</v>
      </c>
      <c r="S443" s="20">
        <v>17.600000000000001</v>
      </c>
      <c r="T443" s="20">
        <f t="shared" si="64"/>
        <v>7.9545454545454541</v>
      </c>
      <c r="U443" s="21">
        <v>215</v>
      </c>
      <c r="V443" s="20">
        <v>17</v>
      </c>
      <c r="W443" s="20">
        <f t="shared" si="65"/>
        <v>3.6549999999999998</v>
      </c>
      <c r="X443" s="20">
        <f t="shared" si="66"/>
        <v>11.609545454545454</v>
      </c>
      <c r="Y443" s="20">
        <f t="shared" si="67"/>
        <v>15.586818181818181</v>
      </c>
      <c r="Z443" s="20">
        <v>20</v>
      </c>
      <c r="AA443" s="20">
        <f t="shared" si="68"/>
        <v>8.3904545454545474</v>
      </c>
      <c r="AB443" s="20"/>
    </row>
    <row r="444" spans="1:28" ht="14" x14ac:dyDescent="0.15">
      <c r="A444" s="23" t="s">
        <v>1133</v>
      </c>
      <c r="B444" s="95"/>
      <c r="C444" s="22" t="s">
        <v>12</v>
      </c>
      <c r="D444" s="109" t="s">
        <v>893</v>
      </c>
      <c r="E444" s="84" t="s">
        <v>1083</v>
      </c>
      <c r="F444" s="80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63"/>
        <v>23</v>
      </c>
      <c r="N444" s="20"/>
      <c r="O444" s="117">
        <v>1</v>
      </c>
      <c r="P444" s="21">
        <f>SUMIFS(VENTAS[Cantidad],VENTAS[Code],INVENTARIO4[[#This Row],[Code]])</f>
        <v>1</v>
      </c>
      <c r="Q444" s="21">
        <f>INVENTARIO4[[#This Row],[Entradas]]-INVENTARIO4[[#This Row],[Salidas]]</f>
        <v>0</v>
      </c>
      <c r="R444" s="66">
        <v>140</v>
      </c>
      <c r="S444" s="20">
        <v>17.600000000000001</v>
      </c>
      <c r="T444" s="20">
        <f t="shared" si="64"/>
        <v>7.9545454545454541</v>
      </c>
      <c r="U444" s="21">
        <v>215</v>
      </c>
      <c r="V444" s="20">
        <v>17</v>
      </c>
      <c r="W444" s="20">
        <f t="shared" si="65"/>
        <v>3.6549999999999998</v>
      </c>
      <c r="X444" s="20">
        <f t="shared" si="66"/>
        <v>11.609545454545454</v>
      </c>
      <c r="Y444" s="20">
        <f t="shared" si="67"/>
        <v>15.586818181818181</v>
      </c>
      <c r="Z444" s="20">
        <v>23</v>
      </c>
      <c r="AA444" s="20">
        <f t="shared" si="68"/>
        <v>11.390454545454547</v>
      </c>
      <c r="AB444" s="20" t="s">
        <v>1098</v>
      </c>
    </row>
    <row r="445" spans="1:28" ht="14" x14ac:dyDescent="0.15">
      <c r="A445" s="48" t="s">
        <v>1134</v>
      </c>
      <c r="B445" s="95"/>
      <c r="C445" s="22" t="s">
        <v>12</v>
      </c>
      <c r="D445" s="109" t="s">
        <v>894</v>
      </c>
      <c r="E445" s="84" t="s">
        <v>1084</v>
      </c>
      <c r="F445" s="80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63"/>
        <v>14</v>
      </c>
      <c r="N445" s="20"/>
      <c r="O445" s="119">
        <v>1</v>
      </c>
      <c r="P445" s="21">
        <f>SUMIFS(VENTAS[Cantidad],VENTAS[Code],INVENTARIO4[[#This Row],[Code]])</f>
        <v>0</v>
      </c>
      <c r="Q445" s="21">
        <f>INVENTARIO4[[#This Row],[Entradas]]-INVENTARIO4[[#This Row],[Salidas]]</f>
        <v>1</v>
      </c>
      <c r="R445" s="66">
        <v>90</v>
      </c>
      <c r="S445" s="20">
        <v>17.600000000000001</v>
      </c>
      <c r="T445" s="20">
        <f t="shared" si="64"/>
        <v>5.1136363636363633</v>
      </c>
      <c r="U445" s="21">
        <v>160</v>
      </c>
      <c r="V445" s="20">
        <v>17</v>
      </c>
      <c r="W445" s="20">
        <f t="shared" si="65"/>
        <v>2.72</v>
      </c>
      <c r="X445" s="20">
        <f t="shared" si="66"/>
        <v>7.833636363636364</v>
      </c>
      <c r="Y445" s="20">
        <f t="shared" si="67"/>
        <v>10.390454545454546</v>
      </c>
      <c r="Z445" s="20">
        <v>14</v>
      </c>
      <c r="AA445" s="20">
        <f t="shared" si="68"/>
        <v>6.166363636363636</v>
      </c>
      <c r="AB445" s="20"/>
    </row>
    <row r="446" spans="1:28" ht="14" x14ac:dyDescent="0.15">
      <c r="A446" s="23" t="s">
        <v>1135</v>
      </c>
      <c r="B446" s="95"/>
      <c r="C446" s="22" t="s">
        <v>12</v>
      </c>
      <c r="D446" s="109" t="s">
        <v>894</v>
      </c>
      <c r="E446" s="84" t="s">
        <v>1084</v>
      </c>
      <c r="F446" s="80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63"/>
        <v>14</v>
      </c>
      <c r="N446" s="20"/>
      <c r="O446" s="117">
        <v>2</v>
      </c>
      <c r="P446" s="21">
        <f>SUMIFS(VENTAS[Cantidad],VENTAS[Code],INVENTARIO4[[#This Row],[Code]])</f>
        <v>0</v>
      </c>
      <c r="Q446" s="21">
        <f>INVENTARIO4[[#This Row],[Entradas]]-INVENTARIO4[[#This Row],[Salidas]]</f>
        <v>2</v>
      </c>
      <c r="R446" s="66">
        <v>90</v>
      </c>
      <c r="S446" s="20">
        <v>17.600000000000001</v>
      </c>
      <c r="T446" s="20">
        <f t="shared" si="64"/>
        <v>5.1136363636363633</v>
      </c>
      <c r="U446" s="21">
        <v>160</v>
      </c>
      <c r="V446" s="20">
        <v>17</v>
      </c>
      <c r="W446" s="20">
        <f t="shared" si="65"/>
        <v>2.72</v>
      </c>
      <c r="X446" s="20">
        <f t="shared" si="66"/>
        <v>7.833636363636364</v>
      </c>
      <c r="Y446" s="20">
        <f t="shared" si="67"/>
        <v>10.390454545454546</v>
      </c>
      <c r="Z446" s="20">
        <v>14</v>
      </c>
      <c r="AA446" s="20">
        <f t="shared" si="68"/>
        <v>6.166363636363636</v>
      </c>
      <c r="AB446" s="20"/>
    </row>
    <row r="447" spans="1:28" ht="14" x14ac:dyDescent="0.15">
      <c r="A447" s="23" t="s">
        <v>1136</v>
      </c>
      <c r="B447" s="95"/>
      <c r="C447" s="22" t="s">
        <v>12</v>
      </c>
      <c r="D447" s="109" t="s">
        <v>894</v>
      </c>
      <c r="E447" s="84" t="s">
        <v>1084</v>
      </c>
      <c r="F447" s="80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63"/>
        <v>14</v>
      </c>
      <c r="N447" s="20"/>
      <c r="O447" s="119">
        <v>1</v>
      </c>
      <c r="P447" s="21">
        <f>SUMIFS(VENTAS[Cantidad],VENTAS[Code],INVENTARIO4[[#This Row],[Code]])</f>
        <v>0</v>
      </c>
      <c r="Q447" s="21">
        <f>INVENTARIO4[[#This Row],[Entradas]]-INVENTARIO4[[#This Row],[Salidas]]</f>
        <v>1</v>
      </c>
      <c r="R447" s="66">
        <v>90</v>
      </c>
      <c r="S447" s="20">
        <v>17.600000000000001</v>
      </c>
      <c r="T447" s="20">
        <f t="shared" si="64"/>
        <v>5.1136363636363633</v>
      </c>
      <c r="U447" s="21">
        <v>155</v>
      </c>
      <c r="V447" s="20">
        <v>17</v>
      </c>
      <c r="W447" s="20">
        <f t="shared" si="65"/>
        <v>2.6349999999999998</v>
      </c>
      <c r="X447" s="20">
        <f t="shared" si="66"/>
        <v>7.7486363636363631</v>
      </c>
      <c r="Y447" s="20">
        <f t="shared" si="67"/>
        <v>10.305454545454545</v>
      </c>
      <c r="Z447" s="20">
        <v>14</v>
      </c>
      <c r="AA447" s="20">
        <f t="shared" si="68"/>
        <v>6.2513636363636369</v>
      </c>
      <c r="AB447" s="20"/>
    </row>
    <row r="448" spans="1:28" ht="14" x14ac:dyDescent="0.15">
      <c r="A448" s="23" t="s">
        <v>1137</v>
      </c>
      <c r="B448" s="95"/>
      <c r="C448" s="22" t="s">
        <v>12</v>
      </c>
      <c r="D448" s="109" t="s">
        <v>894</v>
      </c>
      <c r="E448" s="84" t="s">
        <v>1084</v>
      </c>
      <c r="F448" s="79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63"/>
        <v>14</v>
      </c>
      <c r="N448" s="20"/>
      <c r="O448" s="117">
        <v>2</v>
      </c>
      <c r="P448" s="21">
        <f>SUMIFS(VENTAS[Cantidad],VENTAS[Code],INVENTARIO4[[#This Row],[Code]])</f>
        <v>0</v>
      </c>
      <c r="Q448" s="21">
        <f>INVENTARIO4[[#This Row],[Entradas]]-INVENTARIO4[[#This Row],[Salidas]]</f>
        <v>2</v>
      </c>
      <c r="R448" s="66">
        <v>90</v>
      </c>
      <c r="S448" s="20">
        <v>17.600000000000001</v>
      </c>
      <c r="T448" s="20">
        <f t="shared" si="64"/>
        <v>5.1136363636363633</v>
      </c>
      <c r="U448" s="21">
        <v>155</v>
      </c>
      <c r="V448" s="20">
        <v>17</v>
      </c>
      <c r="W448" s="20">
        <f t="shared" si="65"/>
        <v>2.6349999999999998</v>
      </c>
      <c r="X448" s="20">
        <f t="shared" si="66"/>
        <v>7.7486363636363631</v>
      </c>
      <c r="Y448" s="20">
        <f t="shared" si="67"/>
        <v>10.305454545454545</v>
      </c>
      <c r="Z448" s="20">
        <v>14</v>
      </c>
      <c r="AA448" s="20">
        <f t="shared" si="68"/>
        <v>6.2513636363636369</v>
      </c>
      <c r="AB448" s="20"/>
    </row>
    <row r="449" spans="1:28" ht="14" x14ac:dyDescent="0.15">
      <c r="A449" s="23" t="s">
        <v>1138</v>
      </c>
      <c r="B449" s="95"/>
      <c r="C449" s="22" t="s">
        <v>12</v>
      </c>
      <c r="D449" s="109" t="s">
        <v>417</v>
      </c>
      <c r="E449" s="84" t="s">
        <v>1080</v>
      </c>
      <c r="F449" s="80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63"/>
        <v>25</v>
      </c>
      <c r="N449" s="20"/>
      <c r="O449" s="119">
        <v>1</v>
      </c>
      <c r="P449" s="21">
        <f>SUMIFS(VENTAS[Cantidad],VENTAS[Code],INVENTARIO4[[#This Row],[Code]])</f>
        <v>0</v>
      </c>
      <c r="Q449" s="21">
        <f>INVENTARIO4[[#This Row],[Entradas]]-INVENTARIO4[[#This Row],[Salidas]]</f>
        <v>1</v>
      </c>
      <c r="R449" s="66">
        <v>175</v>
      </c>
      <c r="S449" s="20">
        <v>17.600000000000001</v>
      </c>
      <c r="T449" s="20">
        <f t="shared" si="64"/>
        <v>9.9431818181818166</v>
      </c>
      <c r="U449" s="21">
        <v>240</v>
      </c>
      <c r="V449" s="20">
        <v>17</v>
      </c>
      <c r="W449" s="20">
        <f t="shared" si="65"/>
        <v>4.08</v>
      </c>
      <c r="X449" s="20">
        <f t="shared" si="66"/>
        <v>14.023181818181817</v>
      </c>
      <c r="Y449" s="20">
        <f t="shared" si="67"/>
        <v>18.994772727272725</v>
      </c>
      <c r="Z449" s="20">
        <v>25</v>
      </c>
      <c r="AA449" s="20">
        <f t="shared" si="68"/>
        <v>10.976818181818183</v>
      </c>
      <c r="AB449" s="20" t="s">
        <v>1098</v>
      </c>
    </row>
    <row r="450" spans="1:28" ht="14" x14ac:dyDescent="0.15">
      <c r="A450" s="23" t="s">
        <v>1139</v>
      </c>
      <c r="B450" s="95"/>
      <c r="C450" s="22" t="s">
        <v>12</v>
      </c>
      <c r="D450" s="109" t="s">
        <v>417</v>
      </c>
      <c r="E450" s="84" t="s">
        <v>1080</v>
      </c>
      <c r="F450" s="80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63"/>
        <v>25</v>
      </c>
      <c r="N450" s="20"/>
      <c r="O450" s="117">
        <v>2</v>
      </c>
      <c r="P450" s="21">
        <f>SUMIFS(VENTAS[Cantidad],VENTAS[Code],INVENTARIO4[[#This Row],[Code]])</f>
        <v>0</v>
      </c>
      <c r="Q450" s="21">
        <f>INVENTARIO4[[#This Row],[Entradas]]-INVENTARIO4[[#This Row],[Salidas]]</f>
        <v>2</v>
      </c>
      <c r="R450" s="66">
        <v>175</v>
      </c>
      <c r="S450" s="20">
        <v>17.600000000000001</v>
      </c>
      <c r="T450" s="20">
        <f t="shared" si="64"/>
        <v>9.9431818181818166</v>
      </c>
      <c r="U450" s="21">
        <v>240</v>
      </c>
      <c r="V450" s="20">
        <v>17</v>
      </c>
      <c r="W450" s="20">
        <f t="shared" si="65"/>
        <v>4.08</v>
      </c>
      <c r="X450" s="20">
        <f t="shared" si="66"/>
        <v>14.023181818181817</v>
      </c>
      <c r="Y450" s="20">
        <f t="shared" si="67"/>
        <v>18.994772727272725</v>
      </c>
      <c r="Z450" s="20">
        <v>25</v>
      </c>
      <c r="AA450" s="20">
        <f t="shared" si="68"/>
        <v>10.976818181818183</v>
      </c>
      <c r="AB450" s="20"/>
    </row>
    <row r="451" spans="1:28" x14ac:dyDescent="0.15">
      <c r="A451" s="23"/>
      <c r="B451" s="95"/>
      <c r="C451" s="22"/>
      <c r="D451" s="109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14" x14ac:dyDescent="0.15">
      <c r="A452" s="23" t="s">
        <v>1144</v>
      </c>
      <c r="B452" s="95"/>
      <c r="C452" s="22" t="s">
        <v>12</v>
      </c>
      <c r="D452" s="109" t="s">
        <v>51</v>
      </c>
      <c r="E452" s="84" t="s">
        <v>1086</v>
      </c>
      <c r="F452" s="80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63"/>
        <v>30</v>
      </c>
      <c r="N452" s="20"/>
      <c r="O452" s="117">
        <v>1</v>
      </c>
      <c r="P452" s="21">
        <f>SUMIFS(VENTAS[Cantidad],VENTAS[Code],INVENTARIO4[[#This Row],[Code]])</f>
        <v>0</v>
      </c>
      <c r="Q452" s="21">
        <f>INVENTARIO4[[#This Row],[Entradas]]-INVENTARIO4[[#This Row],[Salidas]]</f>
        <v>1</v>
      </c>
      <c r="R452" s="66">
        <v>233</v>
      </c>
      <c r="S452" s="20">
        <v>17.600000000000001</v>
      </c>
      <c r="T452" s="20">
        <f t="shared" si="64"/>
        <v>13.238636363636363</v>
      </c>
      <c r="U452" s="21">
        <v>330</v>
      </c>
      <c r="V452" s="20">
        <v>17</v>
      </c>
      <c r="W452" s="20">
        <f t="shared" si="65"/>
        <v>5.61</v>
      </c>
      <c r="X452" s="20">
        <f t="shared" si="66"/>
        <v>18.848636363636363</v>
      </c>
      <c r="Y452" s="20">
        <f t="shared" si="67"/>
        <v>25.467954545454546</v>
      </c>
      <c r="Z452" s="20">
        <v>30</v>
      </c>
      <c r="AA452" s="20">
        <f t="shared" si="68"/>
        <v>11.151363636363637</v>
      </c>
      <c r="AB452" s="20"/>
    </row>
    <row r="453" spans="1:28" ht="14" x14ac:dyDescent="0.15">
      <c r="A453" s="23" t="s">
        <v>1145</v>
      </c>
      <c r="B453" s="95"/>
      <c r="C453" s="22" t="s">
        <v>12</v>
      </c>
      <c r="D453" s="109" t="s">
        <v>51</v>
      </c>
      <c r="E453" s="84" t="s">
        <v>1086</v>
      </c>
      <c r="F453" s="80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63"/>
        <v>30</v>
      </c>
      <c r="N453" s="20"/>
      <c r="O453" s="119">
        <v>2</v>
      </c>
      <c r="P453" s="21">
        <f>SUMIFS(VENTAS[Cantidad],VENTAS[Code],INVENTARIO4[[#This Row],[Code]])</f>
        <v>0</v>
      </c>
      <c r="Q453" s="21">
        <f>INVENTARIO4[[#This Row],[Entradas]]-INVENTARIO4[[#This Row],[Salidas]]</f>
        <v>2</v>
      </c>
      <c r="R453" s="66">
        <v>233</v>
      </c>
      <c r="S453" s="20">
        <v>17.600000000000001</v>
      </c>
      <c r="T453" s="20">
        <f t="shared" si="64"/>
        <v>13.238636363636363</v>
      </c>
      <c r="U453" s="21">
        <v>330</v>
      </c>
      <c r="V453" s="20">
        <v>17</v>
      </c>
      <c r="W453" s="20">
        <f t="shared" si="65"/>
        <v>5.61</v>
      </c>
      <c r="X453" s="20">
        <f t="shared" si="66"/>
        <v>18.848636363636363</v>
      </c>
      <c r="Y453" s="20">
        <f t="shared" si="67"/>
        <v>25.467954545454546</v>
      </c>
      <c r="Z453" s="20">
        <v>30</v>
      </c>
      <c r="AA453" s="20">
        <f t="shared" si="68"/>
        <v>11.151363636363637</v>
      </c>
      <c r="AB453" s="20"/>
    </row>
    <row r="454" spans="1:28" ht="14" x14ac:dyDescent="0.15">
      <c r="A454" s="23" t="s">
        <v>1146</v>
      </c>
      <c r="B454" s="95"/>
      <c r="C454" s="22" t="s">
        <v>12</v>
      </c>
      <c r="D454" s="109" t="s">
        <v>51</v>
      </c>
      <c r="E454" s="84" t="s">
        <v>1086</v>
      </c>
      <c r="F454" s="80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ref="M454:M517" si="70">Z454</f>
        <v>30</v>
      </c>
      <c r="N454" s="20"/>
      <c r="O454" s="117">
        <v>1</v>
      </c>
      <c r="P454" s="21">
        <f>SUMIFS(VENTAS[Cantidad],VENTAS[Code],INVENTARIO4[[#This Row],[Code]])</f>
        <v>1</v>
      </c>
      <c r="Q454" s="21">
        <f>INVENTARIO4[[#This Row],[Entradas]]-INVENTARIO4[[#This Row],[Salidas]]</f>
        <v>0</v>
      </c>
      <c r="R454" s="66">
        <v>233</v>
      </c>
      <c r="S454" s="20">
        <v>17.600000000000001</v>
      </c>
      <c r="T454" s="20">
        <f t="shared" ref="T454:T517" si="71">R454/S454</f>
        <v>13.238636363636363</v>
      </c>
      <c r="U454" s="21">
        <v>330</v>
      </c>
      <c r="V454" s="20">
        <v>17</v>
      </c>
      <c r="W454" s="20">
        <f t="shared" ref="W454:W517" si="72">U454*V454/1000</f>
        <v>5.61</v>
      </c>
      <c r="X454" s="20">
        <f t="shared" ref="X454:X517" si="73">T454+W454</f>
        <v>18.848636363636363</v>
      </c>
      <c r="Y454" s="20">
        <f t="shared" ref="Y454:Y517" si="74">T454*1.5+W454</f>
        <v>25.467954545454546</v>
      </c>
      <c r="Z454" s="20">
        <v>30</v>
      </c>
      <c r="AA454" s="20">
        <f t="shared" ref="AA454:AA517" si="75">Z454-T454-W454</f>
        <v>11.151363636363637</v>
      </c>
      <c r="AB454" s="20"/>
    </row>
    <row r="455" spans="1:28" ht="14" x14ac:dyDescent="0.15">
      <c r="A455" s="23" t="s">
        <v>1147</v>
      </c>
      <c r="B455" s="95"/>
      <c r="C455" s="22" t="s">
        <v>12</v>
      </c>
      <c r="D455" s="109" t="s">
        <v>51</v>
      </c>
      <c r="E455" s="84" t="s">
        <v>1086</v>
      </c>
      <c r="F455" s="80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70"/>
        <v>30</v>
      </c>
      <c r="N455" s="20"/>
      <c r="O455" s="119">
        <v>1</v>
      </c>
      <c r="P455" s="21">
        <f>SUMIFS(VENTAS[Cantidad],VENTAS[Code],INVENTARIO4[[#This Row],[Code]])</f>
        <v>0</v>
      </c>
      <c r="Q455" s="21">
        <f>INVENTARIO4[[#This Row],[Entradas]]-INVENTARIO4[[#This Row],[Salidas]]</f>
        <v>1</v>
      </c>
      <c r="R455" s="66">
        <v>233</v>
      </c>
      <c r="S455" s="20">
        <v>17.600000000000001</v>
      </c>
      <c r="T455" s="20">
        <f t="shared" si="71"/>
        <v>13.238636363636363</v>
      </c>
      <c r="U455" s="21">
        <v>330</v>
      </c>
      <c r="V455" s="20">
        <v>17</v>
      </c>
      <c r="W455" s="20">
        <f t="shared" si="72"/>
        <v>5.61</v>
      </c>
      <c r="X455" s="20">
        <f t="shared" si="73"/>
        <v>18.848636363636363</v>
      </c>
      <c r="Y455" s="20">
        <f t="shared" si="74"/>
        <v>25.467954545454546</v>
      </c>
      <c r="Z455" s="20">
        <v>30</v>
      </c>
      <c r="AA455" s="20">
        <f t="shared" si="75"/>
        <v>11.151363636363637</v>
      </c>
      <c r="AB455" s="20"/>
    </row>
    <row r="456" spans="1:28" ht="14" x14ac:dyDescent="0.15">
      <c r="A456" s="23" t="s">
        <v>1148</v>
      </c>
      <c r="B456" s="95"/>
      <c r="C456" s="22" t="s">
        <v>12</v>
      </c>
      <c r="D456" s="109" t="s">
        <v>51</v>
      </c>
      <c r="E456" s="84" t="s">
        <v>1087</v>
      </c>
      <c r="F456" s="80" t="s">
        <v>699</v>
      </c>
      <c r="G456" s="71" t="s">
        <v>166</v>
      </c>
      <c r="H456" s="21"/>
      <c r="I456" s="21">
        <v>1</v>
      </c>
      <c r="J456" s="21" t="s">
        <v>14</v>
      </c>
      <c r="K456" s="21"/>
      <c r="L456" s="21"/>
      <c r="M456" s="19" t="e">
        <f t="shared" si="70"/>
        <v>#VALUE!</v>
      </c>
      <c r="N456" s="20"/>
      <c r="O456" s="117">
        <v>0</v>
      </c>
      <c r="P456" s="21">
        <f>SUMIFS(VENTAS[Cantidad],VENTAS[Code],INVENTARIO4[[#This Row],[Code]])</f>
        <v>0</v>
      </c>
      <c r="Q456" s="21">
        <f>INVENTARIO4[[#This Row],[Entradas]]-INVENTARIO4[[#This Row],[Salidas]]</f>
        <v>0</v>
      </c>
      <c r="R456" s="66" t="s">
        <v>971</v>
      </c>
      <c r="S456" s="20">
        <v>17.600000000000001</v>
      </c>
      <c r="T456" s="20" t="e">
        <f t="shared" si="71"/>
        <v>#VALUE!</v>
      </c>
      <c r="U456" s="21"/>
      <c r="V456" s="20">
        <v>17</v>
      </c>
      <c r="W456" s="20">
        <f t="shared" si="72"/>
        <v>0</v>
      </c>
      <c r="X456" s="20" t="e">
        <f t="shared" si="73"/>
        <v>#VALUE!</v>
      </c>
      <c r="Y456" s="20" t="e">
        <f t="shared" si="74"/>
        <v>#VALUE!</v>
      </c>
      <c r="Z456" s="20" t="e">
        <f t="shared" ref="Z456" si="76">ROUNDUP(Y456,0)</f>
        <v>#VALUE!</v>
      </c>
      <c r="AA456" s="20" t="e">
        <f t="shared" si="75"/>
        <v>#VALUE!</v>
      </c>
      <c r="AB456" s="20"/>
    </row>
    <row r="457" spans="1:28" ht="14" x14ac:dyDescent="0.15">
      <c r="A457" s="23" t="s">
        <v>1149</v>
      </c>
      <c r="B457" s="95"/>
      <c r="C457" s="22" t="s">
        <v>12</v>
      </c>
      <c r="D457" s="109" t="s">
        <v>53</v>
      </c>
      <c r="E457" s="84" t="s">
        <v>1095</v>
      </c>
      <c r="F457" s="80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70"/>
        <v>12</v>
      </c>
      <c r="N457" s="20"/>
      <c r="O457" s="117">
        <v>0</v>
      </c>
      <c r="P457" s="21">
        <f>SUMIFS(VENTAS[Cantidad],VENTAS[Code],INVENTARIO4[[#This Row],[Code]])</f>
        <v>0</v>
      </c>
      <c r="Q457" s="21">
        <f>INVENTARIO4[[#This Row],[Entradas]]-INVENTARIO4[[#This Row],[Salidas]]</f>
        <v>0</v>
      </c>
      <c r="R457" s="66">
        <v>82</v>
      </c>
      <c r="S457" s="20">
        <v>17.600000000000001</v>
      </c>
      <c r="T457" s="20">
        <f t="shared" si="71"/>
        <v>4.6590909090909083</v>
      </c>
      <c r="U457" s="21">
        <v>150</v>
      </c>
      <c r="V457" s="20">
        <v>17</v>
      </c>
      <c r="W457" s="20">
        <f t="shared" si="72"/>
        <v>2.5499999999999998</v>
      </c>
      <c r="X457" s="20">
        <f t="shared" si="73"/>
        <v>7.2090909090909081</v>
      </c>
      <c r="Y457" s="20">
        <f t="shared" si="74"/>
        <v>9.5386363636363622</v>
      </c>
      <c r="Z457" s="20">
        <v>12</v>
      </c>
      <c r="AA457" s="20">
        <f t="shared" si="75"/>
        <v>4.7909090909090919</v>
      </c>
      <c r="AB457" s="20"/>
    </row>
    <row r="458" spans="1:28" ht="14" x14ac:dyDescent="0.15">
      <c r="A458" s="23" t="s">
        <v>1150</v>
      </c>
      <c r="B458" s="95"/>
      <c r="C458" s="22" t="s">
        <v>12</v>
      </c>
      <c r="D458" s="109" t="s">
        <v>53</v>
      </c>
      <c r="E458" s="84" t="s">
        <v>1095</v>
      </c>
      <c r="F458" s="80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70"/>
        <v>12</v>
      </c>
      <c r="N458" s="20"/>
      <c r="O458" s="117">
        <v>0</v>
      </c>
      <c r="P458" s="21">
        <f>SUMIFS(VENTAS[Cantidad],VENTAS[Code],INVENTARIO4[[#This Row],[Code]])</f>
        <v>0</v>
      </c>
      <c r="Q458" s="21">
        <f>INVENTARIO4[[#This Row],[Entradas]]-INVENTARIO4[[#This Row],[Salidas]]</f>
        <v>0</v>
      </c>
      <c r="R458" s="66">
        <v>82</v>
      </c>
      <c r="S458" s="20">
        <v>17.600000000000001</v>
      </c>
      <c r="T458" s="20">
        <f t="shared" si="71"/>
        <v>4.6590909090909083</v>
      </c>
      <c r="U458" s="21">
        <v>150</v>
      </c>
      <c r="V458" s="20">
        <v>17</v>
      </c>
      <c r="W458" s="20">
        <f t="shared" si="72"/>
        <v>2.5499999999999998</v>
      </c>
      <c r="X458" s="20">
        <f t="shared" si="73"/>
        <v>7.2090909090909081</v>
      </c>
      <c r="Y458" s="20">
        <f t="shared" si="74"/>
        <v>9.5386363636363622</v>
      </c>
      <c r="Z458" s="20">
        <v>12</v>
      </c>
      <c r="AA458" s="20">
        <f t="shared" si="75"/>
        <v>4.7909090909090919</v>
      </c>
      <c r="AB458" s="20"/>
    </row>
    <row r="459" spans="1:28" ht="14" x14ac:dyDescent="0.15">
      <c r="A459" s="23" t="s">
        <v>1151</v>
      </c>
      <c r="B459" s="95"/>
      <c r="C459" s="22" t="s">
        <v>12</v>
      </c>
      <c r="D459" s="109" t="s">
        <v>893</v>
      </c>
      <c r="E459" s="84" t="s">
        <v>1088</v>
      </c>
      <c r="F459" s="80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70"/>
        <v>25</v>
      </c>
      <c r="N459" s="20"/>
      <c r="O459" s="117">
        <v>0</v>
      </c>
      <c r="P459" s="21">
        <f>SUMIFS(VENTAS[Cantidad],VENTAS[Code],INVENTARIO4[[#This Row],[Code]])</f>
        <v>0</v>
      </c>
      <c r="Q459" s="21">
        <f>INVENTARIO4[[#This Row],[Entradas]]-INVENTARIO4[[#This Row],[Salidas]]</f>
        <v>0</v>
      </c>
      <c r="R459" s="66">
        <v>163</v>
      </c>
      <c r="S459" s="20">
        <v>17.600000000000001</v>
      </c>
      <c r="T459" s="20">
        <f t="shared" si="71"/>
        <v>9.2613636363636349</v>
      </c>
      <c r="U459" s="21">
        <v>330</v>
      </c>
      <c r="V459" s="20">
        <v>17</v>
      </c>
      <c r="W459" s="20">
        <f t="shared" si="72"/>
        <v>5.61</v>
      </c>
      <c r="X459" s="20">
        <f t="shared" si="73"/>
        <v>14.871363636363636</v>
      </c>
      <c r="Y459" s="20">
        <f t="shared" si="74"/>
        <v>19.502045454545453</v>
      </c>
      <c r="Z459" s="20">
        <v>25</v>
      </c>
      <c r="AA459" s="20">
        <f t="shared" si="75"/>
        <v>10.128636363636364</v>
      </c>
      <c r="AB459" s="20"/>
    </row>
    <row r="460" spans="1:28" ht="14" x14ac:dyDescent="0.15">
      <c r="A460" s="23" t="s">
        <v>1152</v>
      </c>
      <c r="B460" s="95"/>
      <c r="C460" s="22" t="s">
        <v>12</v>
      </c>
      <c r="D460" s="109" t="s">
        <v>893</v>
      </c>
      <c r="E460" s="84" t="s">
        <v>1088</v>
      </c>
      <c r="F460" s="80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70"/>
        <v>25</v>
      </c>
      <c r="N460" s="20"/>
      <c r="O460" s="117">
        <v>0</v>
      </c>
      <c r="P460" s="21">
        <f>SUMIFS(VENTAS[Cantidad],VENTAS[Code],INVENTARIO4[[#This Row],[Code]])</f>
        <v>0</v>
      </c>
      <c r="Q460" s="21">
        <f>INVENTARIO4[[#This Row],[Entradas]]-INVENTARIO4[[#This Row],[Salidas]]</f>
        <v>0</v>
      </c>
      <c r="R460" s="66">
        <v>163</v>
      </c>
      <c r="S460" s="20">
        <v>17.600000000000001</v>
      </c>
      <c r="T460" s="20">
        <f t="shared" si="71"/>
        <v>9.2613636363636349</v>
      </c>
      <c r="U460" s="21">
        <v>330</v>
      </c>
      <c r="V460" s="20">
        <v>17</v>
      </c>
      <c r="W460" s="20">
        <f t="shared" si="72"/>
        <v>5.61</v>
      </c>
      <c r="X460" s="20">
        <f t="shared" si="73"/>
        <v>14.871363636363636</v>
      </c>
      <c r="Y460" s="20">
        <f t="shared" si="74"/>
        <v>19.502045454545453</v>
      </c>
      <c r="Z460" s="20">
        <v>25</v>
      </c>
      <c r="AA460" s="20">
        <f t="shared" si="75"/>
        <v>10.128636363636364</v>
      </c>
      <c r="AB460" s="20"/>
    </row>
    <row r="461" spans="1:28" ht="14" x14ac:dyDescent="0.15">
      <c r="A461" s="23" t="s">
        <v>1153</v>
      </c>
      <c r="B461" s="95"/>
      <c r="C461" s="22" t="s">
        <v>12</v>
      </c>
      <c r="D461" s="109" t="s">
        <v>893</v>
      </c>
      <c r="E461" s="84" t="s">
        <v>1088</v>
      </c>
      <c r="F461" s="80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70"/>
        <v>25</v>
      </c>
      <c r="N461" s="20"/>
      <c r="O461" s="117">
        <v>1</v>
      </c>
      <c r="P461" s="21">
        <f>SUMIFS(VENTAS[Cantidad],VENTAS[Code],INVENTARIO4[[#This Row],[Code]])</f>
        <v>2</v>
      </c>
      <c r="Q461" s="21">
        <f>INVENTARIO4[[#This Row],[Entradas]]-INVENTARIO4[[#This Row],[Salidas]]</f>
        <v>-1</v>
      </c>
      <c r="R461" s="66">
        <v>163</v>
      </c>
      <c r="S461" s="20">
        <v>17.600000000000001</v>
      </c>
      <c r="T461" s="20">
        <f t="shared" si="71"/>
        <v>9.2613636363636349</v>
      </c>
      <c r="U461" s="21">
        <v>330</v>
      </c>
      <c r="V461" s="20">
        <v>17</v>
      </c>
      <c r="W461" s="20">
        <f t="shared" si="72"/>
        <v>5.61</v>
      </c>
      <c r="X461" s="20">
        <f t="shared" si="73"/>
        <v>14.871363636363636</v>
      </c>
      <c r="Y461" s="20">
        <f t="shared" si="74"/>
        <v>19.502045454545453</v>
      </c>
      <c r="Z461" s="20">
        <v>25</v>
      </c>
      <c r="AA461" s="20">
        <f t="shared" si="75"/>
        <v>10.128636363636364</v>
      </c>
      <c r="AB461" s="26" t="s">
        <v>1098</v>
      </c>
    </row>
    <row r="462" spans="1:28" ht="28" x14ac:dyDescent="0.15">
      <c r="A462" s="23" t="s">
        <v>1308</v>
      </c>
      <c r="B462" s="95"/>
      <c r="C462" s="22" t="s">
        <v>12</v>
      </c>
      <c r="D462" s="109" t="s">
        <v>1109</v>
      </c>
      <c r="E462" s="84" t="s">
        <v>976</v>
      </c>
      <c r="F462" s="79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si="70"/>
        <v>20</v>
      </c>
      <c r="N462" s="20"/>
      <c r="O462" s="117">
        <v>1</v>
      </c>
      <c r="P462" s="21">
        <f>SUMIFS(VENTAS[Cantidad],VENTAS[Code],INVENTARIO4[[#This Row],[Code]])</f>
        <v>0</v>
      </c>
      <c r="Q462" s="21">
        <f>INVENTARIO4[[#This Row],[Entradas]]-INVENTARIO4[[#This Row],[Salidas]]</f>
        <v>1</v>
      </c>
      <c r="R462" s="66">
        <v>158</v>
      </c>
      <c r="S462" s="20">
        <v>17.600000000000001</v>
      </c>
      <c r="T462" s="20">
        <f t="shared" si="71"/>
        <v>8.9772727272727266</v>
      </c>
      <c r="U462" s="21">
        <v>200</v>
      </c>
      <c r="V462" s="20">
        <v>17</v>
      </c>
      <c r="W462" s="20">
        <f t="shared" si="72"/>
        <v>3.4</v>
      </c>
      <c r="X462" s="20">
        <f t="shared" si="73"/>
        <v>12.377272727272727</v>
      </c>
      <c r="Y462" s="20">
        <f t="shared" si="74"/>
        <v>16.865909090909089</v>
      </c>
      <c r="Z462" s="20">
        <v>20</v>
      </c>
      <c r="AA462" s="20">
        <f t="shared" si="75"/>
        <v>7.622727272727273</v>
      </c>
      <c r="AB462" s="20"/>
    </row>
    <row r="463" spans="1:28" ht="28" x14ac:dyDescent="0.15">
      <c r="A463" s="23" t="s">
        <v>1140</v>
      </c>
      <c r="B463" s="95"/>
      <c r="C463" s="22" t="s">
        <v>12</v>
      </c>
      <c r="D463" s="109" t="s">
        <v>417</v>
      </c>
      <c r="E463" s="84" t="s">
        <v>980</v>
      </c>
      <c r="F463" s="80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70"/>
        <v>22</v>
      </c>
      <c r="N463" s="20"/>
      <c r="O463" s="117">
        <v>1</v>
      </c>
      <c r="P463" s="21">
        <f>SUMIFS(VENTAS[Cantidad],VENTAS[Code],INVENTARIO4[[#This Row],[Code]])</f>
        <v>1</v>
      </c>
      <c r="Q463" s="21">
        <f>INVENTARIO4[[#This Row],[Entradas]]-INVENTARIO4[[#This Row],[Salidas]]</f>
        <v>0</v>
      </c>
      <c r="R463" s="66">
        <v>150</v>
      </c>
      <c r="S463" s="20">
        <v>17.600000000000001</v>
      </c>
      <c r="T463" s="20">
        <f t="shared" si="71"/>
        <v>8.5227272727272716</v>
      </c>
      <c r="U463" s="21">
        <v>200</v>
      </c>
      <c r="V463" s="20">
        <v>17</v>
      </c>
      <c r="W463" s="20">
        <f t="shared" si="72"/>
        <v>3.4</v>
      </c>
      <c r="X463" s="20">
        <f t="shared" si="73"/>
        <v>11.922727272727272</v>
      </c>
      <c r="Y463" s="20">
        <f t="shared" si="74"/>
        <v>16.184090909090905</v>
      </c>
      <c r="Z463" s="20">
        <v>22</v>
      </c>
      <c r="AA463" s="20">
        <f t="shared" si="75"/>
        <v>10.077272727272728</v>
      </c>
      <c r="AB463" s="20" t="s">
        <v>1099</v>
      </c>
    </row>
    <row r="464" spans="1:28" ht="14" x14ac:dyDescent="0.15">
      <c r="A464" s="23" t="s">
        <v>1154</v>
      </c>
      <c r="B464" s="95"/>
      <c r="C464" s="22" t="s">
        <v>12</v>
      </c>
      <c r="D464" s="109" t="s">
        <v>893</v>
      </c>
      <c r="E464" s="84" t="s">
        <v>1089</v>
      </c>
      <c r="F464" s="79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70"/>
        <v>30</v>
      </c>
      <c r="N464" s="20"/>
      <c r="O464" s="117">
        <v>0</v>
      </c>
      <c r="P464" s="21">
        <f>SUMIFS(VENTAS[Cantidad],VENTAS[Code],INVENTARIO4[[#This Row],[Code]])</f>
        <v>0</v>
      </c>
      <c r="Q464" s="21">
        <f>INVENTARIO4[[#This Row],[Entradas]]-INVENTARIO4[[#This Row],[Salidas]]</f>
        <v>0</v>
      </c>
      <c r="R464" s="66">
        <v>246</v>
      </c>
      <c r="S464" s="20">
        <v>17.600000000000001</v>
      </c>
      <c r="T464" s="20">
        <f t="shared" si="71"/>
        <v>13.977272727272727</v>
      </c>
      <c r="U464" s="21">
        <v>435</v>
      </c>
      <c r="V464" s="20">
        <v>17</v>
      </c>
      <c r="W464" s="20">
        <f t="shared" si="72"/>
        <v>7.3949999999999996</v>
      </c>
      <c r="X464" s="20">
        <f t="shared" si="73"/>
        <v>21.372272727272726</v>
      </c>
      <c r="Y464" s="20">
        <f t="shared" si="74"/>
        <v>28.36090909090909</v>
      </c>
      <c r="Z464" s="20">
        <v>30</v>
      </c>
      <c r="AA464" s="20">
        <f t="shared" si="75"/>
        <v>8.6277272727272738</v>
      </c>
      <c r="AB464" s="20"/>
    </row>
    <row r="465" spans="1:28" ht="14" x14ac:dyDescent="0.15">
      <c r="A465" s="23" t="s">
        <v>1155</v>
      </c>
      <c r="B465" s="95"/>
      <c r="C465" s="22" t="s">
        <v>12</v>
      </c>
      <c r="D465" s="109" t="s">
        <v>893</v>
      </c>
      <c r="E465" s="84" t="s">
        <v>1089</v>
      </c>
      <c r="F465" s="80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70"/>
        <v>30</v>
      </c>
      <c r="N465" s="20"/>
      <c r="O465" s="117">
        <v>0</v>
      </c>
      <c r="P465" s="21">
        <f>SUMIFS(VENTAS[Cantidad],VENTAS[Code],INVENTARIO4[[#This Row],[Code]])</f>
        <v>0</v>
      </c>
      <c r="Q465" s="21">
        <f>INVENTARIO4[[#This Row],[Entradas]]-INVENTARIO4[[#This Row],[Salidas]]</f>
        <v>0</v>
      </c>
      <c r="R465" s="66">
        <v>246</v>
      </c>
      <c r="S465" s="20">
        <v>17.600000000000001</v>
      </c>
      <c r="T465" s="20">
        <f t="shared" si="71"/>
        <v>13.977272727272727</v>
      </c>
      <c r="U465" s="21">
        <v>435</v>
      </c>
      <c r="V465" s="20">
        <v>17</v>
      </c>
      <c r="W465" s="20">
        <f t="shared" si="72"/>
        <v>7.3949999999999996</v>
      </c>
      <c r="X465" s="20">
        <f t="shared" si="73"/>
        <v>21.372272727272726</v>
      </c>
      <c r="Y465" s="20">
        <f t="shared" si="74"/>
        <v>28.36090909090909</v>
      </c>
      <c r="Z465" s="20">
        <v>30</v>
      </c>
      <c r="AA465" s="20">
        <f t="shared" si="75"/>
        <v>8.6277272727272738</v>
      </c>
      <c r="AB465" s="20"/>
    </row>
    <row r="466" spans="1:28" ht="14" x14ac:dyDescent="0.15">
      <c r="A466" s="23" t="s">
        <v>1156</v>
      </c>
      <c r="B466" s="95"/>
      <c r="C466" s="22" t="s">
        <v>12</v>
      </c>
      <c r="D466" s="109" t="s">
        <v>893</v>
      </c>
      <c r="E466" s="84" t="s">
        <v>1089</v>
      </c>
      <c r="F466" s="80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70"/>
        <v>30</v>
      </c>
      <c r="N466" s="20"/>
      <c r="O466" s="117">
        <v>2</v>
      </c>
      <c r="P466" s="21">
        <f>SUMIFS(VENTAS[Cantidad],VENTAS[Code],INVENTARIO4[[#This Row],[Code]])</f>
        <v>0</v>
      </c>
      <c r="Q466" s="21">
        <f>INVENTARIO4[[#This Row],[Entradas]]-INVENTARIO4[[#This Row],[Salidas]]</f>
        <v>2</v>
      </c>
      <c r="R466" s="66">
        <v>246</v>
      </c>
      <c r="S466" s="20">
        <v>17.600000000000001</v>
      </c>
      <c r="T466" s="20">
        <f t="shared" si="71"/>
        <v>13.977272727272727</v>
      </c>
      <c r="U466" s="21">
        <v>435</v>
      </c>
      <c r="V466" s="20">
        <v>17</v>
      </c>
      <c r="W466" s="20">
        <f t="shared" si="72"/>
        <v>7.3949999999999996</v>
      </c>
      <c r="X466" s="20">
        <f t="shared" si="73"/>
        <v>21.372272727272726</v>
      </c>
      <c r="Y466" s="20">
        <f t="shared" si="74"/>
        <v>28.36090909090909</v>
      </c>
      <c r="Z466" s="20">
        <v>30</v>
      </c>
      <c r="AA466" s="20">
        <f t="shared" si="75"/>
        <v>8.6277272727272738</v>
      </c>
      <c r="AB466" s="20"/>
    </row>
    <row r="467" spans="1:28" ht="14" x14ac:dyDescent="0.15">
      <c r="A467" s="23" t="s">
        <v>1157</v>
      </c>
      <c r="B467" s="95"/>
      <c r="C467" s="22" t="s">
        <v>12</v>
      </c>
      <c r="D467" s="109" t="s">
        <v>893</v>
      </c>
      <c r="E467" s="84" t="s">
        <v>1089</v>
      </c>
      <c r="F467" s="80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70"/>
        <v>30</v>
      </c>
      <c r="N467" s="20"/>
      <c r="O467" s="119">
        <v>2</v>
      </c>
      <c r="P467" s="21">
        <f>SUMIFS(VENTAS[Cantidad],VENTAS[Code],INVENTARIO4[[#This Row],[Code]])</f>
        <v>0</v>
      </c>
      <c r="Q467" s="21">
        <f>INVENTARIO4[[#This Row],[Entradas]]-INVENTARIO4[[#This Row],[Salidas]]</f>
        <v>2</v>
      </c>
      <c r="R467" s="66">
        <v>246</v>
      </c>
      <c r="S467" s="20">
        <v>17.600000000000001</v>
      </c>
      <c r="T467" s="20">
        <f t="shared" si="71"/>
        <v>13.977272727272727</v>
      </c>
      <c r="U467" s="21">
        <v>435</v>
      </c>
      <c r="V467" s="20">
        <v>17</v>
      </c>
      <c r="W467" s="20">
        <f t="shared" si="72"/>
        <v>7.3949999999999996</v>
      </c>
      <c r="X467" s="20">
        <f t="shared" si="73"/>
        <v>21.372272727272726</v>
      </c>
      <c r="Y467" s="20">
        <f t="shared" si="74"/>
        <v>28.36090909090909</v>
      </c>
      <c r="Z467" s="20">
        <v>30</v>
      </c>
      <c r="AA467" s="20">
        <f t="shared" si="75"/>
        <v>8.6277272727272738</v>
      </c>
      <c r="AB467" s="20"/>
    </row>
    <row r="468" spans="1:28" ht="14" x14ac:dyDescent="0.15">
      <c r="A468" s="23" t="s">
        <v>1158</v>
      </c>
      <c r="B468" s="95"/>
      <c r="C468" s="22" t="s">
        <v>12</v>
      </c>
      <c r="D468" s="109" t="s">
        <v>53</v>
      </c>
      <c r="E468" s="84" t="s">
        <v>1096</v>
      </c>
      <c r="F468" s="80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70"/>
        <v>12</v>
      </c>
      <c r="N468" s="20"/>
      <c r="O468" s="117">
        <v>0</v>
      </c>
      <c r="P468" s="21">
        <f>SUMIFS(VENTAS[Cantidad],VENTAS[Code],INVENTARIO4[[#This Row],[Code]])</f>
        <v>0</v>
      </c>
      <c r="Q468" s="21">
        <f>INVENTARIO4[[#This Row],[Entradas]]-INVENTARIO4[[#This Row],[Salidas]]</f>
        <v>0</v>
      </c>
      <c r="R468" s="66">
        <v>82</v>
      </c>
      <c r="S468" s="20">
        <v>17.600000000000001</v>
      </c>
      <c r="T468" s="20">
        <f t="shared" si="71"/>
        <v>4.6590909090909083</v>
      </c>
      <c r="U468" s="21">
        <v>125</v>
      </c>
      <c r="V468" s="20">
        <v>17</v>
      </c>
      <c r="W468" s="20">
        <f t="shared" si="72"/>
        <v>2.125</v>
      </c>
      <c r="X468" s="20">
        <f t="shared" si="73"/>
        <v>6.7840909090909083</v>
      </c>
      <c r="Y468" s="20">
        <f t="shared" si="74"/>
        <v>9.1136363636363633</v>
      </c>
      <c r="Z468" s="20">
        <v>12</v>
      </c>
      <c r="AA468" s="20">
        <f t="shared" si="75"/>
        <v>5.2159090909090917</v>
      </c>
      <c r="AB468" s="20"/>
    </row>
    <row r="469" spans="1:28" ht="14" x14ac:dyDescent="0.15">
      <c r="A469" s="23" t="s">
        <v>1159</v>
      </c>
      <c r="B469" s="95"/>
      <c r="C469" s="22" t="s">
        <v>12</v>
      </c>
      <c r="D469" s="109" t="s">
        <v>53</v>
      </c>
      <c r="E469" s="84" t="s">
        <v>1096</v>
      </c>
      <c r="F469" s="80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70"/>
        <v>12</v>
      </c>
      <c r="N469" s="20"/>
      <c r="O469" s="119">
        <v>1</v>
      </c>
      <c r="P469" s="21">
        <f>SUMIFS(VENTAS[Cantidad],VENTAS[Code],INVENTARIO4[[#This Row],[Code]])</f>
        <v>0</v>
      </c>
      <c r="Q469" s="21">
        <f>INVENTARIO4[[#This Row],[Entradas]]-INVENTARIO4[[#This Row],[Salidas]]</f>
        <v>1</v>
      </c>
      <c r="R469" s="66">
        <v>82</v>
      </c>
      <c r="S469" s="20">
        <v>17.600000000000001</v>
      </c>
      <c r="T469" s="20">
        <f t="shared" si="71"/>
        <v>4.6590909090909083</v>
      </c>
      <c r="U469" s="21">
        <v>125</v>
      </c>
      <c r="V469" s="20">
        <v>17</v>
      </c>
      <c r="W469" s="20">
        <f t="shared" si="72"/>
        <v>2.125</v>
      </c>
      <c r="X469" s="20">
        <f t="shared" si="73"/>
        <v>6.7840909090909083</v>
      </c>
      <c r="Y469" s="20">
        <f t="shared" si="74"/>
        <v>9.1136363636363633</v>
      </c>
      <c r="Z469" s="20">
        <v>12</v>
      </c>
      <c r="AA469" s="20">
        <f t="shared" si="75"/>
        <v>5.2159090909090917</v>
      </c>
      <c r="AB469" s="20"/>
    </row>
    <row r="470" spans="1:28" ht="14" x14ac:dyDescent="0.15">
      <c r="A470" s="23" t="s">
        <v>1160</v>
      </c>
      <c r="B470" s="95"/>
      <c r="C470" s="22" t="s">
        <v>12</v>
      </c>
      <c r="D470" s="109" t="s">
        <v>53</v>
      </c>
      <c r="E470" s="84" t="s">
        <v>1096</v>
      </c>
      <c r="F470" s="79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70"/>
        <v>12</v>
      </c>
      <c r="N470" s="20"/>
      <c r="O470" s="117">
        <v>1</v>
      </c>
      <c r="P470" s="21">
        <f>SUMIFS(VENTAS[Cantidad],VENTAS[Code],INVENTARIO4[[#This Row],[Code]])</f>
        <v>0</v>
      </c>
      <c r="Q470" s="21">
        <f>INVENTARIO4[[#This Row],[Entradas]]-INVENTARIO4[[#This Row],[Salidas]]</f>
        <v>1</v>
      </c>
      <c r="R470" s="66">
        <v>82</v>
      </c>
      <c r="S470" s="20">
        <v>17.600000000000001</v>
      </c>
      <c r="T470" s="20">
        <f t="shared" si="71"/>
        <v>4.6590909090909083</v>
      </c>
      <c r="U470" s="21">
        <v>125</v>
      </c>
      <c r="V470" s="20">
        <v>17</v>
      </c>
      <c r="W470" s="20">
        <f t="shared" si="72"/>
        <v>2.125</v>
      </c>
      <c r="X470" s="20">
        <f t="shared" si="73"/>
        <v>6.7840909090909083</v>
      </c>
      <c r="Y470" s="20">
        <f t="shared" si="74"/>
        <v>9.1136363636363633</v>
      </c>
      <c r="Z470" s="20">
        <v>12</v>
      </c>
      <c r="AA470" s="20">
        <f t="shared" si="75"/>
        <v>5.2159090909090917</v>
      </c>
      <c r="AB470" s="20"/>
    </row>
    <row r="471" spans="1:28" ht="14" x14ac:dyDescent="0.15">
      <c r="A471" s="23" t="s">
        <v>1141</v>
      </c>
      <c r="B471" s="95"/>
      <c r="C471" s="22" t="s">
        <v>12</v>
      </c>
      <c r="D471" s="109" t="s">
        <v>417</v>
      </c>
      <c r="E471" s="84" t="s">
        <v>1090</v>
      </c>
      <c r="F471" s="80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70"/>
        <v>25</v>
      </c>
      <c r="N471" s="20"/>
      <c r="O471" s="117">
        <v>0</v>
      </c>
      <c r="P471" s="21">
        <f>SUMIFS(VENTAS[Cantidad],VENTAS[Code],INVENTARIO4[[#This Row],[Code]])</f>
        <v>0</v>
      </c>
      <c r="Q471" s="21">
        <f>INVENTARIO4[[#This Row],[Entradas]]-INVENTARIO4[[#This Row],[Salidas]]</f>
        <v>0</v>
      </c>
      <c r="R471" s="66">
        <v>165</v>
      </c>
      <c r="S471" s="20">
        <v>17.600000000000001</v>
      </c>
      <c r="T471" s="20">
        <f t="shared" si="71"/>
        <v>9.375</v>
      </c>
      <c r="U471" s="21">
        <v>350</v>
      </c>
      <c r="V471" s="20">
        <v>17</v>
      </c>
      <c r="W471" s="20">
        <f t="shared" si="72"/>
        <v>5.95</v>
      </c>
      <c r="X471" s="20">
        <f t="shared" si="73"/>
        <v>15.324999999999999</v>
      </c>
      <c r="Y471" s="20">
        <f t="shared" si="74"/>
        <v>20.012499999999999</v>
      </c>
      <c r="Z471" s="20">
        <v>25</v>
      </c>
      <c r="AA471" s="20">
        <f t="shared" si="75"/>
        <v>9.6750000000000007</v>
      </c>
      <c r="AB471" s="20"/>
    </row>
    <row r="472" spans="1:28" ht="14" x14ac:dyDescent="0.15">
      <c r="A472" s="23" t="s">
        <v>1142</v>
      </c>
      <c r="B472" s="95"/>
      <c r="C472" s="22" t="s">
        <v>12</v>
      </c>
      <c r="D472" s="109" t="s">
        <v>417</v>
      </c>
      <c r="E472" s="84" t="s">
        <v>1090</v>
      </c>
      <c r="F472" s="60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si="70"/>
        <v>25</v>
      </c>
      <c r="N472" s="20"/>
      <c r="O472" s="117">
        <v>2</v>
      </c>
      <c r="P472" s="21">
        <f>SUMIFS(VENTAS[Cantidad],VENTAS[Code],INVENTARIO4[[#This Row],[Code]])</f>
        <v>0</v>
      </c>
      <c r="Q472" s="21">
        <f>INVENTARIO4[[#This Row],[Entradas]]-INVENTARIO4[[#This Row],[Salidas]]</f>
        <v>2</v>
      </c>
      <c r="R472" s="20">
        <v>165</v>
      </c>
      <c r="S472" s="20">
        <v>17.600000000000001</v>
      </c>
      <c r="T472" s="20">
        <f t="shared" si="71"/>
        <v>9.375</v>
      </c>
      <c r="U472" s="21">
        <v>350</v>
      </c>
      <c r="V472" s="20">
        <v>17</v>
      </c>
      <c r="W472" s="20">
        <f t="shared" si="72"/>
        <v>5.95</v>
      </c>
      <c r="X472" s="20">
        <f t="shared" si="73"/>
        <v>15.324999999999999</v>
      </c>
      <c r="Y472" s="20">
        <f t="shared" si="74"/>
        <v>20.012499999999999</v>
      </c>
      <c r="Z472" s="20">
        <v>25</v>
      </c>
      <c r="AA472" s="20">
        <f t="shared" si="75"/>
        <v>9.6750000000000007</v>
      </c>
      <c r="AB472" s="20"/>
    </row>
    <row r="473" spans="1:28" ht="28" x14ac:dyDescent="0.15">
      <c r="A473" s="23" t="s">
        <v>1309</v>
      </c>
      <c r="B473" s="95"/>
      <c r="C473" s="22" t="s">
        <v>12</v>
      </c>
      <c r="D473" s="109" t="s">
        <v>1109</v>
      </c>
      <c r="E473" s="6" t="s">
        <v>1091</v>
      </c>
      <c r="F473" s="56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70"/>
        <v>25</v>
      </c>
      <c r="N473" s="20"/>
      <c r="O473" s="119">
        <v>1</v>
      </c>
      <c r="P473" s="21">
        <f>SUMIFS(VENTAS[Cantidad],VENTAS[Code],INVENTARIO4[[#This Row],[Code]])</f>
        <v>0</v>
      </c>
      <c r="Q473" s="21">
        <f>INVENTARIO4[[#This Row],[Entradas]]-INVENTARIO4[[#This Row],[Salidas]]</f>
        <v>1</v>
      </c>
      <c r="R473" s="20">
        <v>180</v>
      </c>
      <c r="S473" s="20">
        <v>17.600000000000001</v>
      </c>
      <c r="T473" s="20">
        <f t="shared" si="71"/>
        <v>10.227272727272727</v>
      </c>
      <c r="U473" s="21">
        <v>250</v>
      </c>
      <c r="V473" s="20">
        <v>17</v>
      </c>
      <c r="W473" s="20">
        <f t="shared" si="72"/>
        <v>4.25</v>
      </c>
      <c r="X473" s="20">
        <f t="shared" si="73"/>
        <v>14.477272727272727</v>
      </c>
      <c r="Y473" s="20">
        <f t="shared" si="74"/>
        <v>19.59090909090909</v>
      </c>
      <c r="Z473" s="20">
        <v>25</v>
      </c>
      <c r="AA473" s="20">
        <f t="shared" si="75"/>
        <v>10.522727272727273</v>
      </c>
      <c r="AB473" s="20" t="s">
        <v>1085</v>
      </c>
    </row>
    <row r="474" spans="1:28" ht="14" x14ac:dyDescent="0.15">
      <c r="A474" s="23" t="s">
        <v>1161</v>
      </c>
      <c r="B474" s="95"/>
      <c r="C474" s="22" t="s">
        <v>12</v>
      </c>
      <c r="D474" s="109" t="s">
        <v>53</v>
      </c>
      <c r="E474" s="6" t="s">
        <v>1092</v>
      </c>
      <c r="F474" s="60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70"/>
        <v>11</v>
      </c>
      <c r="N474" s="20"/>
      <c r="O474" s="117">
        <v>1</v>
      </c>
      <c r="P474" s="21">
        <f>SUMIFS(VENTAS[Cantidad],VENTAS[Code],INVENTARIO4[[#This Row],[Code]])</f>
        <v>1</v>
      </c>
      <c r="Q474" s="21">
        <f>INVENTARIO4[[#This Row],[Entradas]]-INVENTARIO4[[#This Row],[Salidas]]</f>
        <v>0</v>
      </c>
      <c r="R474" s="20">
        <v>75</v>
      </c>
      <c r="S474" s="20">
        <v>17.600000000000001</v>
      </c>
      <c r="T474" s="20">
        <f t="shared" si="71"/>
        <v>4.2613636363636358</v>
      </c>
      <c r="U474" s="21">
        <v>150</v>
      </c>
      <c r="V474" s="20">
        <v>17</v>
      </c>
      <c r="W474" s="20">
        <f t="shared" si="72"/>
        <v>2.5499999999999998</v>
      </c>
      <c r="X474" s="20">
        <f t="shared" si="73"/>
        <v>6.8113636363636356</v>
      </c>
      <c r="Y474" s="20">
        <f t="shared" si="74"/>
        <v>8.942045454545454</v>
      </c>
      <c r="Z474" s="20">
        <v>11</v>
      </c>
      <c r="AA474" s="20">
        <f t="shared" si="75"/>
        <v>4.1886363636363644</v>
      </c>
      <c r="AB474" s="20"/>
    </row>
    <row r="475" spans="1:28" ht="14" x14ac:dyDescent="0.15">
      <c r="A475" s="23" t="s">
        <v>1162</v>
      </c>
      <c r="B475" s="95"/>
      <c r="C475" s="22" t="s">
        <v>12</v>
      </c>
      <c r="D475" s="109" t="s">
        <v>53</v>
      </c>
      <c r="E475" s="6" t="s">
        <v>1092</v>
      </c>
      <c r="F475" s="60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70"/>
        <v>12</v>
      </c>
      <c r="N475" s="20"/>
      <c r="O475" s="117">
        <v>0</v>
      </c>
      <c r="P475" s="21">
        <f>SUMIFS(VENTAS[Cantidad],VENTAS[Code],INVENTARIO4[[#This Row],[Code]])</f>
        <v>0</v>
      </c>
      <c r="Q475" s="21">
        <f>INVENTARIO4[[#This Row],[Entradas]]-INVENTARIO4[[#This Row],[Salidas]]</f>
        <v>0</v>
      </c>
      <c r="R475" s="20">
        <v>75</v>
      </c>
      <c r="S475" s="20">
        <v>17.600000000000001</v>
      </c>
      <c r="T475" s="20">
        <f t="shared" si="71"/>
        <v>4.2613636363636358</v>
      </c>
      <c r="U475" s="21">
        <v>150</v>
      </c>
      <c r="V475" s="20">
        <v>17</v>
      </c>
      <c r="W475" s="20">
        <f t="shared" si="72"/>
        <v>2.5499999999999998</v>
      </c>
      <c r="X475" s="20">
        <f t="shared" si="73"/>
        <v>6.8113636363636356</v>
      </c>
      <c r="Y475" s="20">
        <f t="shared" si="74"/>
        <v>8.942045454545454</v>
      </c>
      <c r="Z475" s="20">
        <v>12</v>
      </c>
      <c r="AA475" s="20">
        <f t="shared" si="75"/>
        <v>5.1886363636363644</v>
      </c>
      <c r="AB475" s="20"/>
    </row>
    <row r="476" spans="1:28" ht="14" x14ac:dyDescent="0.15">
      <c r="A476" s="23" t="s">
        <v>1163</v>
      </c>
      <c r="B476" s="95"/>
      <c r="C476" s="22" t="s">
        <v>12</v>
      </c>
      <c r="D476" s="109" t="s">
        <v>53</v>
      </c>
      <c r="E476" s="6" t="s">
        <v>1092</v>
      </c>
      <c r="F476" s="60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70"/>
        <v>12</v>
      </c>
      <c r="N476" s="20"/>
      <c r="O476" s="117">
        <v>1</v>
      </c>
      <c r="P476" s="21">
        <f>SUMIFS(VENTAS[Cantidad],VENTAS[Code],INVENTARIO4[[#This Row],[Code]])</f>
        <v>1</v>
      </c>
      <c r="Q476" s="21">
        <f>INVENTARIO4[[#This Row],[Entradas]]-INVENTARIO4[[#This Row],[Salidas]]</f>
        <v>0</v>
      </c>
      <c r="R476" s="20">
        <v>75</v>
      </c>
      <c r="S476" s="20">
        <v>17.600000000000001</v>
      </c>
      <c r="T476" s="20">
        <f t="shared" si="71"/>
        <v>4.2613636363636358</v>
      </c>
      <c r="U476" s="21">
        <v>150</v>
      </c>
      <c r="V476" s="20">
        <v>17</v>
      </c>
      <c r="W476" s="20">
        <f t="shared" si="72"/>
        <v>2.5499999999999998</v>
      </c>
      <c r="X476" s="20">
        <f t="shared" si="73"/>
        <v>6.8113636363636356</v>
      </c>
      <c r="Y476" s="20">
        <f t="shared" si="74"/>
        <v>8.942045454545454</v>
      </c>
      <c r="Z476" s="20">
        <v>12</v>
      </c>
      <c r="AA476" s="20">
        <f t="shared" si="75"/>
        <v>5.1886363636363644</v>
      </c>
      <c r="AB476" s="20"/>
    </row>
    <row r="477" spans="1:28" ht="14" x14ac:dyDescent="0.15">
      <c r="A477" s="23" t="s">
        <v>1164</v>
      </c>
      <c r="B477" s="95"/>
      <c r="C477" s="22" t="s">
        <v>12</v>
      </c>
      <c r="D477" s="109" t="s">
        <v>51</v>
      </c>
      <c r="E477" s="6" t="s">
        <v>1093</v>
      </c>
      <c r="F477" s="60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70"/>
        <v>22</v>
      </c>
      <c r="N477" s="20"/>
      <c r="O477" s="119">
        <v>1</v>
      </c>
      <c r="P477" s="21">
        <f>SUMIFS(VENTAS[Cantidad],VENTAS[Code],INVENTARIO4[[#This Row],[Code]])</f>
        <v>0</v>
      </c>
      <c r="Q477" s="21">
        <f>INVENTARIO4[[#This Row],[Entradas]]-INVENTARIO4[[#This Row],[Salidas]]</f>
        <v>1</v>
      </c>
      <c r="R477" s="20">
        <v>194</v>
      </c>
      <c r="S477" s="20">
        <v>17.600000000000001</v>
      </c>
      <c r="T477" s="20">
        <f t="shared" si="71"/>
        <v>11.022727272727272</v>
      </c>
      <c r="U477" s="21">
        <v>265</v>
      </c>
      <c r="V477" s="20">
        <v>17</v>
      </c>
      <c r="W477" s="20">
        <f t="shared" si="72"/>
        <v>4.5049999999999999</v>
      </c>
      <c r="X477" s="20">
        <f t="shared" si="73"/>
        <v>15.527727272727272</v>
      </c>
      <c r="Y477" s="20">
        <f t="shared" si="74"/>
        <v>21.039090909090906</v>
      </c>
      <c r="Z477" s="20">
        <f t="shared" ref="Z477:Z496" si="77">ROUNDUP(Y477,0)</f>
        <v>22</v>
      </c>
      <c r="AA477" s="20">
        <f t="shared" si="75"/>
        <v>6.4722727272727285</v>
      </c>
      <c r="AB477" s="20" t="s">
        <v>1098</v>
      </c>
    </row>
    <row r="478" spans="1:28" ht="14" x14ac:dyDescent="0.15">
      <c r="A478" s="23" t="s">
        <v>1165</v>
      </c>
      <c r="B478" s="95"/>
      <c r="C478" s="22" t="s">
        <v>12</v>
      </c>
      <c r="D478" s="109" t="s">
        <v>51</v>
      </c>
      <c r="E478" s="6" t="s">
        <v>1093</v>
      </c>
      <c r="F478" s="60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70"/>
        <v>22</v>
      </c>
      <c r="N478" s="20"/>
      <c r="O478" s="117">
        <v>1</v>
      </c>
      <c r="P478" s="21">
        <f>SUMIFS(VENTAS[Cantidad],VENTAS[Code],INVENTARIO4[[#This Row],[Code]])</f>
        <v>1</v>
      </c>
      <c r="Q478" s="21">
        <f>INVENTARIO4[[#This Row],[Entradas]]-INVENTARIO4[[#This Row],[Salidas]]</f>
        <v>0</v>
      </c>
      <c r="R478" s="20">
        <v>194</v>
      </c>
      <c r="S478" s="20">
        <v>17.600000000000001</v>
      </c>
      <c r="T478" s="20">
        <f t="shared" si="71"/>
        <v>11.022727272727272</v>
      </c>
      <c r="U478" s="21">
        <v>265</v>
      </c>
      <c r="V478" s="20">
        <v>17</v>
      </c>
      <c r="W478" s="20">
        <f t="shared" si="72"/>
        <v>4.5049999999999999</v>
      </c>
      <c r="X478" s="20">
        <f t="shared" si="73"/>
        <v>15.527727272727272</v>
      </c>
      <c r="Y478" s="20">
        <f t="shared" si="74"/>
        <v>21.039090909090906</v>
      </c>
      <c r="Z478" s="20">
        <f t="shared" si="77"/>
        <v>22</v>
      </c>
      <c r="AA478" s="20">
        <f t="shared" si="75"/>
        <v>6.4722727272727285</v>
      </c>
      <c r="AB478" s="20" t="s">
        <v>1098</v>
      </c>
    </row>
    <row r="479" spans="1:28" ht="14" x14ac:dyDescent="0.15">
      <c r="A479" s="23" t="s">
        <v>1166</v>
      </c>
      <c r="B479" s="95"/>
      <c r="C479" s="22" t="s">
        <v>12</v>
      </c>
      <c r="D479" s="109" t="s">
        <v>51</v>
      </c>
      <c r="E479" s="6" t="s">
        <v>1093</v>
      </c>
      <c r="F479" s="60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70"/>
        <v>22</v>
      </c>
      <c r="N479" s="20"/>
      <c r="O479" s="119">
        <v>1</v>
      </c>
      <c r="P479" s="21">
        <f>SUMIFS(VENTAS[Cantidad],VENTAS[Code],INVENTARIO4[[#This Row],[Code]])</f>
        <v>0</v>
      </c>
      <c r="Q479" s="21">
        <f>INVENTARIO4[[#This Row],[Entradas]]-INVENTARIO4[[#This Row],[Salidas]]</f>
        <v>1</v>
      </c>
      <c r="R479" s="20">
        <v>194</v>
      </c>
      <c r="S479" s="20">
        <v>17.600000000000001</v>
      </c>
      <c r="T479" s="20">
        <f t="shared" si="71"/>
        <v>11.022727272727272</v>
      </c>
      <c r="U479" s="21">
        <v>265</v>
      </c>
      <c r="V479" s="20">
        <v>17</v>
      </c>
      <c r="W479" s="20">
        <f t="shared" si="72"/>
        <v>4.5049999999999999</v>
      </c>
      <c r="X479" s="20">
        <f t="shared" si="73"/>
        <v>15.527727272727272</v>
      </c>
      <c r="Y479" s="20">
        <f t="shared" si="74"/>
        <v>21.039090909090906</v>
      </c>
      <c r="Z479" s="20">
        <f t="shared" si="77"/>
        <v>22</v>
      </c>
      <c r="AA479" s="20">
        <f t="shared" si="75"/>
        <v>6.4722727272727285</v>
      </c>
      <c r="AB479" s="20" t="s">
        <v>1098</v>
      </c>
    </row>
    <row r="480" spans="1:28" ht="14" x14ac:dyDescent="0.15">
      <c r="A480" s="23" t="s">
        <v>1190</v>
      </c>
      <c r="B480" s="95"/>
      <c r="C480" s="22" t="s">
        <v>12</v>
      </c>
      <c r="D480" s="109" t="s">
        <v>53</v>
      </c>
      <c r="E480" s="6" t="s">
        <v>1097</v>
      </c>
      <c r="F480" s="60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70"/>
        <v>12</v>
      </c>
      <c r="N480" s="20"/>
      <c r="O480" s="117">
        <v>1</v>
      </c>
      <c r="P480" s="21">
        <f>SUMIFS(VENTAS[Cantidad],VENTAS[Code],INVENTARIO4[[#This Row],[Code]])</f>
        <v>0</v>
      </c>
      <c r="Q480" s="21">
        <f>INVENTARIO4[[#This Row],[Entradas]]-INVENTARIO4[[#This Row],[Salidas]]</f>
        <v>1</v>
      </c>
      <c r="R480" s="20">
        <v>85</v>
      </c>
      <c r="S480" s="20">
        <v>17.600000000000001</v>
      </c>
      <c r="T480" s="20">
        <f t="shared" si="71"/>
        <v>4.8295454545454541</v>
      </c>
      <c r="U480" s="21">
        <v>165</v>
      </c>
      <c r="V480" s="20">
        <v>17</v>
      </c>
      <c r="W480" s="20">
        <f t="shared" si="72"/>
        <v>2.8050000000000002</v>
      </c>
      <c r="X480" s="20">
        <f t="shared" si="73"/>
        <v>7.6345454545454547</v>
      </c>
      <c r="Y480" s="20">
        <f t="shared" si="74"/>
        <v>10.049318181818181</v>
      </c>
      <c r="Z480" s="20">
        <v>12</v>
      </c>
      <c r="AA480" s="20">
        <f t="shared" si="75"/>
        <v>4.3654545454545453</v>
      </c>
      <c r="AB480" s="20" t="s">
        <v>1098</v>
      </c>
    </row>
    <row r="481" spans="1:28" ht="14" x14ac:dyDescent="0.15">
      <c r="A481" s="23" t="s">
        <v>1189</v>
      </c>
      <c r="B481" s="95"/>
      <c r="C481" s="22" t="s">
        <v>12</v>
      </c>
      <c r="D481" s="109" t="s">
        <v>53</v>
      </c>
      <c r="E481" s="6" t="s">
        <v>1097</v>
      </c>
      <c r="F481" s="60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70"/>
        <v>12</v>
      </c>
      <c r="N481" s="20"/>
      <c r="O481" s="117">
        <v>0</v>
      </c>
      <c r="P481" s="21">
        <f>SUMIFS(VENTAS[Cantidad],VENTAS[Code],INVENTARIO4[[#This Row],[Code]])</f>
        <v>0</v>
      </c>
      <c r="Q481" s="21">
        <f>INVENTARIO4[[#This Row],[Entradas]]-INVENTARIO4[[#This Row],[Salidas]]</f>
        <v>0</v>
      </c>
      <c r="R481" s="20">
        <v>85</v>
      </c>
      <c r="S481" s="20">
        <v>17.600000000000001</v>
      </c>
      <c r="T481" s="20">
        <f t="shared" si="71"/>
        <v>4.8295454545454541</v>
      </c>
      <c r="U481" s="21">
        <v>150</v>
      </c>
      <c r="V481" s="20">
        <v>17</v>
      </c>
      <c r="W481" s="20">
        <f t="shared" si="72"/>
        <v>2.5499999999999998</v>
      </c>
      <c r="X481" s="20">
        <f t="shared" si="73"/>
        <v>7.379545454545454</v>
      </c>
      <c r="Y481" s="20">
        <f t="shared" si="74"/>
        <v>9.7943181818181806</v>
      </c>
      <c r="Z481" s="20">
        <v>12</v>
      </c>
      <c r="AA481" s="20">
        <f t="shared" si="75"/>
        <v>4.620454545454546</v>
      </c>
      <c r="AB481" s="20"/>
    </row>
    <row r="482" spans="1:28" ht="14" x14ac:dyDescent="0.15">
      <c r="A482" s="23" t="s">
        <v>1188</v>
      </c>
      <c r="B482" s="95"/>
      <c r="C482" s="22" t="s">
        <v>12</v>
      </c>
      <c r="D482" s="109" t="s">
        <v>53</v>
      </c>
      <c r="E482" s="6" t="s">
        <v>1097</v>
      </c>
      <c r="F482" s="60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70"/>
        <v>12</v>
      </c>
      <c r="N482" s="20"/>
      <c r="O482" s="117">
        <v>0</v>
      </c>
      <c r="P482" s="21">
        <f>SUMIFS(VENTAS[Cantidad],VENTAS[Code],INVENTARIO4[[#This Row],[Code]])</f>
        <v>0</v>
      </c>
      <c r="Q482" s="21">
        <f>INVENTARIO4[[#This Row],[Entradas]]-INVENTARIO4[[#This Row],[Salidas]]</f>
        <v>0</v>
      </c>
      <c r="R482" s="20">
        <v>85</v>
      </c>
      <c r="S482" s="20">
        <v>17.600000000000001</v>
      </c>
      <c r="T482" s="20">
        <f t="shared" si="71"/>
        <v>4.8295454545454541</v>
      </c>
      <c r="U482" s="21">
        <v>150</v>
      </c>
      <c r="V482" s="20">
        <v>17</v>
      </c>
      <c r="W482" s="20">
        <f t="shared" si="72"/>
        <v>2.5499999999999998</v>
      </c>
      <c r="X482" s="20">
        <f t="shared" si="73"/>
        <v>7.379545454545454</v>
      </c>
      <c r="Y482" s="20">
        <f t="shared" si="74"/>
        <v>9.7943181818181806</v>
      </c>
      <c r="Z482" s="20">
        <v>12</v>
      </c>
      <c r="AA482" s="20">
        <f t="shared" si="75"/>
        <v>4.620454545454546</v>
      </c>
      <c r="AB482" s="20"/>
    </row>
    <row r="483" spans="1:28" ht="14" x14ac:dyDescent="0.15">
      <c r="A483" s="23" t="s">
        <v>1167</v>
      </c>
      <c r="B483" s="95"/>
      <c r="C483" s="22" t="s">
        <v>12</v>
      </c>
      <c r="D483" s="109" t="s">
        <v>51</v>
      </c>
      <c r="E483" s="6" t="s">
        <v>1094</v>
      </c>
      <c r="F483" s="60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70"/>
        <v>23</v>
      </c>
      <c r="N483" s="20"/>
      <c r="O483" s="119">
        <v>1</v>
      </c>
      <c r="P483" s="21">
        <f>SUMIFS(VENTAS[Cantidad],VENTAS[Code],INVENTARIO4[[#This Row],[Code]])</f>
        <v>1</v>
      </c>
      <c r="Q483" s="21">
        <f>INVENTARIO4[[#This Row],[Entradas]]-INVENTARIO4[[#This Row],[Salidas]]</f>
        <v>0</v>
      </c>
      <c r="R483" s="20">
        <v>162</v>
      </c>
      <c r="S483" s="20">
        <v>17.600000000000001</v>
      </c>
      <c r="T483" s="20">
        <f t="shared" si="71"/>
        <v>9.2045454545454533</v>
      </c>
      <c r="U483" s="21">
        <v>300</v>
      </c>
      <c r="V483" s="20">
        <v>17</v>
      </c>
      <c r="W483" s="20">
        <f t="shared" si="72"/>
        <v>5.0999999999999996</v>
      </c>
      <c r="X483" s="20">
        <f t="shared" si="73"/>
        <v>14.304545454545453</v>
      </c>
      <c r="Y483" s="20">
        <f t="shared" si="74"/>
        <v>18.906818181818181</v>
      </c>
      <c r="Z483" s="20">
        <v>23</v>
      </c>
      <c r="AA483" s="20">
        <f t="shared" si="75"/>
        <v>8.6954545454545471</v>
      </c>
      <c r="AB483" s="20" t="s">
        <v>1098</v>
      </c>
    </row>
    <row r="484" spans="1:28" ht="14" x14ac:dyDescent="0.15">
      <c r="A484" s="23" t="s">
        <v>1187</v>
      </c>
      <c r="B484" s="95"/>
      <c r="C484" s="22" t="s">
        <v>12</v>
      </c>
      <c r="D484" s="109" t="s">
        <v>53</v>
      </c>
      <c r="E484" s="6" t="s">
        <v>1102</v>
      </c>
      <c r="F484" s="60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70"/>
        <v>13</v>
      </c>
      <c r="N484" s="20"/>
      <c r="O484" s="117">
        <v>1</v>
      </c>
      <c r="P484" s="21">
        <f>SUMIFS(VENTAS[Cantidad],VENTAS[Code],INVENTARIO4[[#This Row],[Code]])</f>
        <v>0</v>
      </c>
      <c r="Q484" s="21">
        <f>INVENTARIO4[[#This Row],[Entradas]]-INVENTARIO4[[#This Row],[Salidas]]</f>
        <v>1</v>
      </c>
      <c r="R484" s="20">
        <v>99</v>
      </c>
      <c r="S484" s="20">
        <v>17.600000000000001</v>
      </c>
      <c r="T484" s="20">
        <f t="shared" si="71"/>
        <v>5.6249999999999991</v>
      </c>
      <c r="U484" s="21">
        <v>215</v>
      </c>
      <c r="V484" s="20">
        <v>17</v>
      </c>
      <c r="W484" s="20">
        <f t="shared" si="72"/>
        <v>3.6549999999999998</v>
      </c>
      <c r="X484" s="20">
        <f t="shared" si="73"/>
        <v>9.2799999999999994</v>
      </c>
      <c r="Y484" s="20">
        <f t="shared" si="74"/>
        <v>12.092499999999998</v>
      </c>
      <c r="Z484" s="20">
        <v>13</v>
      </c>
      <c r="AA484" s="20">
        <f t="shared" si="75"/>
        <v>3.7200000000000011</v>
      </c>
      <c r="AB484" s="20" t="s">
        <v>1098</v>
      </c>
    </row>
    <row r="485" spans="1:28" ht="14" x14ac:dyDescent="0.15">
      <c r="A485" s="23" t="s">
        <v>1186</v>
      </c>
      <c r="B485" s="95"/>
      <c r="C485" s="22" t="s">
        <v>12</v>
      </c>
      <c r="D485" s="109" t="s">
        <v>53</v>
      </c>
      <c r="E485" s="6" t="s">
        <v>1102</v>
      </c>
      <c r="F485" s="60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70"/>
        <v>13</v>
      </c>
      <c r="N485" s="20"/>
      <c r="O485" s="119">
        <v>2</v>
      </c>
      <c r="P485" s="21">
        <f>SUMIFS(VENTAS[Cantidad],VENTAS[Code],INVENTARIO4[[#This Row],[Code]])</f>
        <v>0</v>
      </c>
      <c r="Q485" s="21">
        <f>INVENTARIO4[[#This Row],[Entradas]]-INVENTARIO4[[#This Row],[Salidas]]</f>
        <v>2</v>
      </c>
      <c r="R485" s="20">
        <v>99</v>
      </c>
      <c r="S485" s="20">
        <v>17.600000000000001</v>
      </c>
      <c r="T485" s="20">
        <f t="shared" si="71"/>
        <v>5.6249999999999991</v>
      </c>
      <c r="U485" s="21">
        <v>215</v>
      </c>
      <c r="V485" s="20">
        <v>17</v>
      </c>
      <c r="W485" s="20">
        <f t="shared" si="72"/>
        <v>3.6549999999999998</v>
      </c>
      <c r="X485" s="20">
        <f t="shared" si="73"/>
        <v>9.2799999999999994</v>
      </c>
      <c r="Y485" s="20">
        <f t="shared" si="74"/>
        <v>12.092499999999998</v>
      </c>
      <c r="Z485" s="20">
        <v>13</v>
      </c>
      <c r="AA485" s="20">
        <f t="shared" si="75"/>
        <v>3.7200000000000011</v>
      </c>
      <c r="AB485" s="20" t="s">
        <v>1098</v>
      </c>
    </row>
    <row r="486" spans="1:28" ht="14" x14ac:dyDescent="0.15">
      <c r="A486" s="23" t="s">
        <v>1185</v>
      </c>
      <c r="B486" s="95"/>
      <c r="C486" s="22" t="s">
        <v>12</v>
      </c>
      <c r="D486" s="109" t="s">
        <v>53</v>
      </c>
      <c r="E486" s="6" t="s">
        <v>1102</v>
      </c>
      <c r="F486" s="60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70"/>
        <v>13</v>
      </c>
      <c r="N486" s="20"/>
      <c r="O486" s="117">
        <v>0</v>
      </c>
      <c r="P486" s="21">
        <f>SUMIFS(VENTAS[Cantidad],VENTAS[Code],INVENTARIO4[[#This Row],[Code]])</f>
        <v>0</v>
      </c>
      <c r="Q486" s="21">
        <f>INVENTARIO4[[#This Row],[Entradas]]-INVENTARIO4[[#This Row],[Salidas]]</f>
        <v>0</v>
      </c>
      <c r="R486" s="20">
        <v>99</v>
      </c>
      <c r="S486" s="20">
        <v>17.600000000000001</v>
      </c>
      <c r="T486" s="20">
        <f t="shared" si="71"/>
        <v>5.6249999999999991</v>
      </c>
      <c r="U486" s="21">
        <v>215</v>
      </c>
      <c r="V486" s="20">
        <v>17</v>
      </c>
      <c r="W486" s="20">
        <f t="shared" si="72"/>
        <v>3.6549999999999998</v>
      </c>
      <c r="X486" s="20">
        <f t="shared" si="73"/>
        <v>9.2799999999999994</v>
      </c>
      <c r="Y486" s="20">
        <f t="shared" si="74"/>
        <v>12.092499999999998</v>
      </c>
      <c r="Z486" s="20">
        <f t="shared" si="77"/>
        <v>13</v>
      </c>
      <c r="AA486" s="20">
        <f t="shared" si="75"/>
        <v>3.7200000000000011</v>
      </c>
      <c r="AB486" s="20" t="s">
        <v>1098</v>
      </c>
    </row>
    <row r="487" spans="1:28" ht="14" x14ac:dyDescent="0.15">
      <c r="A487" s="23" t="s">
        <v>1168</v>
      </c>
      <c r="B487" s="95"/>
      <c r="C487" s="22" t="s">
        <v>12</v>
      </c>
      <c r="D487" s="109" t="s">
        <v>51</v>
      </c>
      <c r="E487" s="6" t="s">
        <v>1103</v>
      </c>
      <c r="F487" s="60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70"/>
        <v>24</v>
      </c>
      <c r="N487" s="20"/>
      <c r="O487" s="119">
        <v>2</v>
      </c>
      <c r="P487" s="21">
        <f>SUMIFS(VENTAS[Cantidad],VENTAS[Code],INVENTARIO4[[#This Row],[Code]])</f>
        <v>0</v>
      </c>
      <c r="Q487" s="21">
        <f>INVENTARIO4[[#This Row],[Entradas]]-INVENTARIO4[[#This Row],[Salidas]]</f>
        <v>2</v>
      </c>
      <c r="R487" s="20">
        <v>180</v>
      </c>
      <c r="S487" s="20">
        <v>17.600000000000001</v>
      </c>
      <c r="T487" s="20">
        <f t="shared" si="71"/>
        <v>10.227272727272727</v>
      </c>
      <c r="U487" s="21">
        <v>300</v>
      </c>
      <c r="V487" s="20">
        <v>17</v>
      </c>
      <c r="W487" s="20">
        <f t="shared" si="72"/>
        <v>5.0999999999999996</v>
      </c>
      <c r="X487" s="20">
        <f t="shared" si="73"/>
        <v>15.327272727272726</v>
      </c>
      <c r="Y487" s="20">
        <f t="shared" si="74"/>
        <v>20.440909090909088</v>
      </c>
      <c r="Z487" s="20">
        <v>24</v>
      </c>
      <c r="AA487" s="20">
        <f t="shared" si="75"/>
        <v>8.6727272727272737</v>
      </c>
      <c r="AB487" s="20" t="s">
        <v>1098</v>
      </c>
    </row>
    <row r="488" spans="1:28" ht="14" x14ac:dyDescent="0.15">
      <c r="A488" s="23" t="s">
        <v>1169</v>
      </c>
      <c r="B488" s="95"/>
      <c r="C488" s="22" t="s">
        <v>12</v>
      </c>
      <c r="D488" s="109" t="s">
        <v>51</v>
      </c>
      <c r="E488" s="6" t="s">
        <v>1103</v>
      </c>
      <c r="F488" s="60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70"/>
        <v>24</v>
      </c>
      <c r="N488" s="20"/>
      <c r="O488" s="117">
        <v>2</v>
      </c>
      <c r="P488" s="21">
        <f>SUMIFS(VENTAS[Cantidad],VENTAS[Code],INVENTARIO4[[#This Row],[Code]])</f>
        <v>0</v>
      </c>
      <c r="Q488" s="21">
        <f>INVENTARIO4[[#This Row],[Entradas]]-INVENTARIO4[[#This Row],[Salidas]]</f>
        <v>2</v>
      </c>
      <c r="R488" s="20">
        <v>180</v>
      </c>
      <c r="S488" s="20">
        <v>17.600000000000001</v>
      </c>
      <c r="T488" s="20">
        <f t="shared" si="71"/>
        <v>10.227272727272727</v>
      </c>
      <c r="U488" s="21">
        <v>300</v>
      </c>
      <c r="V488" s="20">
        <v>17</v>
      </c>
      <c r="W488" s="20">
        <f t="shared" si="72"/>
        <v>5.0999999999999996</v>
      </c>
      <c r="X488" s="20">
        <f t="shared" si="73"/>
        <v>15.327272727272726</v>
      </c>
      <c r="Y488" s="20">
        <f t="shared" si="74"/>
        <v>20.440909090909088</v>
      </c>
      <c r="Z488" s="20">
        <v>24</v>
      </c>
      <c r="AA488" s="20">
        <f t="shared" si="75"/>
        <v>8.6727272727272737</v>
      </c>
      <c r="AB488" s="20" t="s">
        <v>1098</v>
      </c>
    </row>
    <row r="489" spans="1:28" ht="28" x14ac:dyDescent="0.15">
      <c r="A489" s="23" t="s">
        <v>1143</v>
      </c>
      <c r="B489" s="95"/>
      <c r="C489" s="22" t="s">
        <v>12</v>
      </c>
      <c r="D489" s="109" t="s">
        <v>417</v>
      </c>
      <c r="E489" t="s">
        <v>1000</v>
      </c>
      <c r="F489" s="60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70"/>
        <v>20</v>
      </c>
      <c r="N489" s="20"/>
      <c r="O489" s="119">
        <v>2</v>
      </c>
      <c r="P489" s="21">
        <f>SUMIFS(VENTAS[Cantidad],VENTAS[Code],INVENTARIO4[[#This Row],[Code]])</f>
        <v>0</v>
      </c>
      <c r="Q489" s="21">
        <f>INVENTARIO4[[#This Row],[Entradas]]-INVENTARIO4[[#This Row],[Salidas]]</f>
        <v>2</v>
      </c>
      <c r="R489" s="20">
        <v>168</v>
      </c>
      <c r="S489" s="20">
        <v>17.600000000000001</v>
      </c>
      <c r="T489" s="20">
        <f t="shared" si="71"/>
        <v>9.545454545454545</v>
      </c>
      <c r="U489" s="21">
        <v>300</v>
      </c>
      <c r="V489" s="20">
        <v>17</v>
      </c>
      <c r="W489" s="20">
        <f t="shared" si="72"/>
        <v>5.0999999999999996</v>
      </c>
      <c r="X489" s="20">
        <f t="shared" si="73"/>
        <v>14.645454545454545</v>
      </c>
      <c r="Y489" s="20">
        <f t="shared" si="74"/>
        <v>19.418181818181814</v>
      </c>
      <c r="Z489" s="20">
        <f t="shared" si="77"/>
        <v>20</v>
      </c>
      <c r="AA489" s="20">
        <f t="shared" si="75"/>
        <v>5.3545454545454554</v>
      </c>
      <c r="AB489" s="20" t="s">
        <v>1098</v>
      </c>
    </row>
    <row r="490" spans="1:28" ht="14" x14ac:dyDescent="0.15">
      <c r="A490" s="23" t="s">
        <v>1170</v>
      </c>
      <c r="B490" s="95"/>
      <c r="C490" s="22" t="s">
        <v>12</v>
      </c>
      <c r="D490" s="109" t="s">
        <v>51</v>
      </c>
      <c r="E490" s="6" t="s">
        <v>1104</v>
      </c>
      <c r="F490" s="60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70"/>
        <v>35</v>
      </c>
      <c r="N490" s="20"/>
      <c r="O490" s="119">
        <v>1</v>
      </c>
      <c r="P490" s="21">
        <f>SUMIFS(VENTAS[Cantidad],VENTAS[Code],INVENTARIO4[[#This Row],[Code]])</f>
        <v>0</v>
      </c>
      <c r="Q490" s="21">
        <f>INVENTARIO4[[#This Row],[Entradas]]-INVENTARIO4[[#This Row],[Salidas]]</f>
        <v>1</v>
      </c>
      <c r="R490" s="20">
        <v>272</v>
      </c>
      <c r="S490" s="20">
        <v>17.600000000000001</v>
      </c>
      <c r="T490" s="20">
        <f t="shared" si="71"/>
        <v>15.454545454545453</v>
      </c>
      <c r="U490" s="21">
        <v>460</v>
      </c>
      <c r="V490" s="20">
        <v>17</v>
      </c>
      <c r="W490" s="20">
        <f t="shared" si="72"/>
        <v>7.82</v>
      </c>
      <c r="X490" s="20">
        <f t="shared" si="73"/>
        <v>23.274545454545454</v>
      </c>
      <c r="Y490" s="20">
        <f t="shared" si="74"/>
        <v>31.00181818181818</v>
      </c>
      <c r="Z490" s="20">
        <v>35</v>
      </c>
      <c r="AA490" s="20">
        <f t="shared" si="75"/>
        <v>11.725454545454546</v>
      </c>
      <c r="AB490" s="20" t="s">
        <v>1310</v>
      </c>
    </row>
    <row r="491" spans="1:28" ht="14" x14ac:dyDescent="0.15">
      <c r="A491" s="23" t="s">
        <v>1171</v>
      </c>
      <c r="B491" s="95"/>
      <c r="C491" s="22" t="s">
        <v>12</v>
      </c>
      <c r="D491" s="109" t="s">
        <v>51</v>
      </c>
      <c r="E491" s="6" t="s">
        <v>1104</v>
      </c>
      <c r="F491" s="60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70"/>
        <v>35</v>
      </c>
      <c r="N491" s="20"/>
      <c r="O491" s="117">
        <v>1</v>
      </c>
      <c r="P491" s="21">
        <f>SUMIFS(VENTAS[Cantidad],VENTAS[Code],INVENTARIO4[[#This Row],[Code]])</f>
        <v>0</v>
      </c>
      <c r="Q491" s="21">
        <f>INVENTARIO4[[#This Row],[Entradas]]-INVENTARIO4[[#This Row],[Salidas]]</f>
        <v>1</v>
      </c>
      <c r="R491" s="20">
        <v>272</v>
      </c>
      <c r="S491" s="20">
        <v>17.600000000000001</v>
      </c>
      <c r="T491" s="20">
        <f t="shared" si="71"/>
        <v>15.454545454545453</v>
      </c>
      <c r="U491" s="21">
        <v>400</v>
      </c>
      <c r="V491" s="20">
        <v>17</v>
      </c>
      <c r="W491" s="20">
        <f t="shared" si="72"/>
        <v>6.8</v>
      </c>
      <c r="X491" s="20">
        <f t="shared" si="73"/>
        <v>22.254545454545454</v>
      </c>
      <c r="Y491" s="20">
        <f t="shared" si="74"/>
        <v>29.981818181818181</v>
      </c>
      <c r="Z491" s="20">
        <v>35</v>
      </c>
      <c r="AA491" s="20">
        <f t="shared" si="75"/>
        <v>12.745454545454546</v>
      </c>
      <c r="AB491" s="20" t="s">
        <v>1310</v>
      </c>
    </row>
    <row r="492" spans="1:28" ht="14" x14ac:dyDescent="0.15">
      <c r="A492" s="23" t="s">
        <v>1172</v>
      </c>
      <c r="B492" s="95"/>
      <c r="C492" s="22" t="s">
        <v>12</v>
      </c>
      <c r="D492" s="109" t="s">
        <v>51</v>
      </c>
      <c r="E492" s="6" t="s">
        <v>1104</v>
      </c>
      <c r="F492" s="60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70"/>
        <v>35</v>
      </c>
      <c r="N492" s="20"/>
      <c r="O492" s="119">
        <v>2</v>
      </c>
      <c r="P492" s="21">
        <f>SUMIFS(VENTAS[Cantidad],VENTAS[Code],INVENTARIO4[[#This Row],[Code]])</f>
        <v>0</v>
      </c>
      <c r="Q492" s="21">
        <f>INVENTARIO4[[#This Row],[Entradas]]-INVENTARIO4[[#This Row],[Salidas]]</f>
        <v>2</v>
      </c>
      <c r="R492" s="20">
        <v>272</v>
      </c>
      <c r="S492" s="20">
        <v>17.600000000000001</v>
      </c>
      <c r="T492" s="20">
        <f t="shared" si="71"/>
        <v>15.454545454545453</v>
      </c>
      <c r="U492" s="21">
        <v>385</v>
      </c>
      <c r="V492" s="20">
        <v>17</v>
      </c>
      <c r="W492" s="20">
        <f t="shared" si="72"/>
        <v>6.5449999999999999</v>
      </c>
      <c r="X492" s="20">
        <f t="shared" si="73"/>
        <v>21.999545454545455</v>
      </c>
      <c r="Y492" s="20">
        <f t="shared" si="74"/>
        <v>29.726818181818182</v>
      </c>
      <c r="Z492" s="20">
        <v>35</v>
      </c>
      <c r="AA492" s="20">
        <f t="shared" si="75"/>
        <v>13.000454545454547</v>
      </c>
      <c r="AB492" s="20" t="s">
        <v>1098</v>
      </c>
    </row>
    <row r="493" spans="1:28" ht="28" x14ac:dyDescent="0.15">
      <c r="A493" s="23" t="s">
        <v>1223</v>
      </c>
      <c r="B493" s="95"/>
      <c r="C493" s="22" t="s">
        <v>12</v>
      </c>
      <c r="D493" s="109" t="s">
        <v>255</v>
      </c>
      <c r="E493" t="s">
        <v>1008</v>
      </c>
      <c r="F493" s="60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70"/>
        <v>9</v>
      </c>
      <c r="N493" s="20"/>
      <c r="O493" s="117">
        <v>0</v>
      </c>
      <c r="P493" s="21">
        <f>SUMIFS(VENTAS[Cantidad],VENTAS[Code],INVENTARIO4[[#This Row],[Code]])</f>
        <v>0</v>
      </c>
      <c r="Q493" s="21">
        <f>INVENTARIO4[[#This Row],[Entradas]]-INVENTARIO4[[#This Row],[Salidas]]</f>
        <v>0</v>
      </c>
      <c r="R493" s="20">
        <v>97</v>
      </c>
      <c r="S493" s="20">
        <v>17.600000000000001</v>
      </c>
      <c r="T493" s="20">
        <f t="shared" si="71"/>
        <v>5.5113636363636358</v>
      </c>
      <c r="U493" s="21"/>
      <c r="V493" s="20">
        <v>17</v>
      </c>
      <c r="W493" s="20">
        <f t="shared" si="72"/>
        <v>0</v>
      </c>
      <c r="X493" s="20">
        <f t="shared" si="73"/>
        <v>5.5113636363636358</v>
      </c>
      <c r="Y493" s="20">
        <f t="shared" si="74"/>
        <v>8.2670454545454533</v>
      </c>
      <c r="Z493" s="20">
        <f t="shared" si="77"/>
        <v>9</v>
      </c>
      <c r="AA493" s="20">
        <f t="shared" si="75"/>
        <v>3.4886363636363642</v>
      </c>
      <c r="AB493" s="20"/>
    </row>
    <row r="494" spans="1:28" ht="14" x14ac:dyDescent="0.15">
      <c r="A494" s="23" t="s">
        <v>1173</v>
      </c>
      <c r="B494" s="95"/>
      <c r="C494" s="22" t="s">
        <v>12</v>
      </c>
      <c r="D494" s="109" t="s">
        <v>53</v>
      </c>
      <c r="E494" s="6" t="s">
        <v>1105</v>
      </c>
      <c r="F494" s="60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70"/>
        <v>12</v>
      </c>
      <c r="N494" s="20"/>
      <c r="O494" s="117">
        <v>1</v>
      </c>
      <c r="P494" s="21">
        <f>SUMIFS(VENTAS[Cantidad],VENTAS[Code],INVENTARIO4[[#This Row],[Code]])</f>
        <v>1</v>
      </c>
      <c r="Q494" s="21">
        <f>INVENTARIO4[[#This Row],[Entradas]]-INVENTARIO4[[#This Row],[Salidas]]</f>
        <v>0</v>
      </c>
      <c r="R494" s="20">
        <v>89</v>
      </c>
      <c r="S494" s="20">
        <v>17.600000000000001</v>
      </c>
      <c r="T494" s="20">
        <f t="shared" si="71"/>
        <v>5.0568181818181817</v>
      </c>
      <c r="U494" s="21">
        <v>120</v>
      </c>
      <c r="V494" s="20">
        <v>17</v>
      </c>
      <c r="W494" s="20">
        <f t="shared" si="72"/>
        <v>2.04</v>
      </c>
      <c r="X494" s="20">
        <f t="shared" si="73"/>
        <v>7.0968181818181817</v>
      </c>
      <c r="Y494" s="20">
        <f t="shared" si="74"/>
        <v>9.6252272727272725</v>
      </c>
      <c r="Z494" s="20">
        <v>12</v>
      </c>
      <c r="AA494" s="20">
        <f t="shared" si="75"/>
        <v>4.9031818181818183</v>
      </c>
      <c r="AB494" s="20" t="s">
        <v>1098</v>
      </c>
    </row>
    <row r="495" spans="1:28" ht="14" x14ac:dyDescent="0.15">
      <c r="A495" s="23" t="s">
        <v>1174</v>
      </c>
      <c r="B495" s="95"/>
      <c r="C495" s="22" t="s">
        <v>12</v>
      </c>
      <c r="D495" s="109" t="s">
        <v>53</v>
      </c>
      <c r="E495" s="6" t="s">
        <v>1105</v>
      </c>
      <c r="F495" s="60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70"/>
        <v>0</v>
      </c>
      <c r="N495" s="20"/>
      <c r="O495" s="117">
        <v>0</v>
      </c>
      <c r="P495" s="21">
        <f>SUMIFS(VENTAS[Cantidad],VENTAS[Code],INVENTARIO4[[#This Row],[Code]])</f>
        <v>0</v>
      </c>
      <c r="Q495" s="21">
        <f>INVENTARIO4[[#This Row],[Entradas]]-INVENTARIO4[[#This Row],[Salidas]]</f>
        <v>0</v>
      </c>
      <c r="R495" s="20"/>
      <c r="S495" s="20">
        <v>17.600000000000001</v>
      </c>
      <c r="T495" s="20">
        <f t="shared" si="71"/>
        <v>0</v>
      </c>
      <c r="U495" s="21"/>
      <c r="V495" s="20">
        <v>17</v>
      </c>
      <c r="W495" s="20">
        <f t="shared" si="72"/>
        <v>0</v>
      </c>
      <c r="X495" s="20">
        <f t="shared" si="73"/>
        <v>0</v>
      </c>
      <c r="Y495" s="20">
        <f t="shared" si="74"/>
        <v>0</v>
      </c>
      <c r="Z495" s="20">
        <f t="shared" si="77"/>
        <v>0</v>
      </c>
      <c r="AA495" s="20">
        <f t="shared" si="75"/>
        <v>0</v>
      </c>
      <c r="AB495" s="20"/>
    </row>
    <row r="496" spans="1:28" ht="14" x14ac:dyDescent="0.15">
      <c r="A496" s="23" t="s">
        <v>1175</v>
      </c>
      <c r="B496" s="95"/>
      <c r="C496" s="22" t="s">
        <v>12</v>
      </c>
      <c r="D496" s="109" t="s">
        <v>53</v>
      </c>
      <c r="E496" s="6" t="s">
        <v>1105</v>
      </c>
      <c r="F496" s="60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si="70"/>
        <v>0</v>
      </c>
      <c r="N496" s="20"/>
      <c r="O496" s="117">
        <v>0</v>
      </c>
      <c r="P496" s="21">
        <f>SUMIFS(VENTAS[Cantidad],VENTAS[Code],INVENTARIO4[[#This Row],[Code]])</f>
        <v>0</v>
      </c>
      <c r="Q496" s="21">
        <f>INVENTARIO4[[#This Row],[Entradas]]-INVENTARIO4[[#This Row],[Salidas]]</f>
        <v>0</v>
      </c>
      <c r="R496" s="20"/>
      <c r="S496" s="20">
        <v>17.600000000000001</v>
      </c>
      <c r="T496" s="20">
        <f t="shared" si="71"/>
        <v>0</v>
      </c>
      <c r="U496" s="21"/>
      <c r="V496" s="20">
        <v>17</v>
      </c>
      <c r="W496" s="20">
        <f t="shared" si="72"/>
        <v>0</v>
      </c>
      <c r="X496" s="20">
        <f t="shared" si="73"/>
        <v>0</v>
      </c>
      <c r="Y496" s="20">
        <f t="shared" si="74"/>
        <v>0</v>
      </c>
      <c r="Z496" s="20">
        <f t="shared" si="77"/>
        <v>0</v>
      </c>
      <c r="AA496" s="20">
        <f t="shared" si="75"/>
        <v>0</v>
      </c>
      <c r="AB496" s="20"/>
    </row>
    <row r="497" spans="1:28" ht="14" x14ac:dyDescent="0.15">
      <c r="A497" s="23" t="s">
        <v>1176</v>
      </c>
      <c r="B497" s="95"/>
      <c r="C497" s="22" t="s">
        <v>12</v>
      </c>
      <c r="D497" s="109" t="s">
        <v>894</v>
      </c>
      <c r="E497" s="6" t="s">
        <v>1106</v>
      </c>
      <c r="F497" s="60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70"/>
        <v>20</v>
      </c>
      <c r="N497" s="20"/>
      <c r="O497" s="117">
        <v>1</v>
      </c>
      <c r="P497" s="21">
        <f>SUMIFS(VENTAS[Cantidad],VENTAS[Code],INVENTARIO4[[#This Row],[Code]])</f>
        <v>0</v>
      </c>
      <c r="Q497" s="21">
        <f>INVENTARIO4[[#This Row],[Entradas]]-INVENTARIO4[[#This Row],[Salidas]]</f>
        <v>1</v>
      </c>
      <c r="R497" s="20">
        <v>110</v>
      </c>
      <c r="S497" s="20">
        <v>17.600000000000001</v>
      </c>
      <c r="T497" s="20">
        <f t="shared" si="71"/>
        <v>6.2499999999999991</v>
      </c>
      <c r="U497" s="21">
        <v>106</v>
      </c>
      <c r="V497" s="20">
        <v>17</v>
      </c>
      <c r="W497" s="20">
        <f t="shared" si="72"/>
        <v>1.802</v>
      </c>
      <c r="X497" s="20">
        <f t="shared" si="73"/>
        <v>8.0519999999999996</v>
      </c>
      <c r="Y497" s="20">
        <f t="shared" si="74"/>
        <v>11.176999999999998</v>
      </c>
      <c r="Z497" s="20">
        <v>20</v>
      </c>
      <c r="AA497" s="20">
        <f t="shared" si="75"/>
        <v>11.948</v>
      </c>
      <c r="AB497" s="20"/>
    </row>
    <row r="498" spans="1:28" ht="14" x14ac:dyDescent="0.15">
      <c r="A498" s="23" t="s">
        <v>1177</v>
      </c>
      <c r="B498" s="95"/>
      <c r="C498" s="22" t="s">
        <v>12</v>
      </c>
      <c r="D498" s="109" t="s">
        <v>894</v>
      </c>
      <c r="E498" s="6" t="s">
        <v>1106</v>
      </c>
      <c r="F498" s="60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70"/>
        <v>20</v>
      </c>
      <c r="N498" s="20"/>
      <c r="O498" s="117">
        <v>1</v>
      </c>
      <c r="P498" s="21">
        <f>SUMIFS(VENTAS[Cantidad],VENTAS[Code],INVENTARIO4[[#This Row],[Code]])</f>
        <v>1</v>
      </c>
      <c r="Q498" s="21">
        <f>INVENTARIO4[[#This Row],[Entradas]]-INVENTARIO4[[#This Row],[Salidas]]</f>
        <v>0</v>
      </c>
      <c r="R498" s="20">
        <v>110</v>
      </c>
      <c r="S498" s="20">
        <v>17.600000000000001</v>
      </c>
      <c r="T498" s="20">
        <f t="shared" si="71"/>
        <v>6.2499999999999991</v>
      </c>
      <c r="U498" s="21">
        <v>106</v>
      </c>
      <c r="V498" s="20">
        <v>17</v>
      </c>
      <c r="W498" s="20">
        <f t="shared" si="72"/>
        <v>1.802</v>
      </c>
      <c r="X498" s="20">
        <f t="shared" si="73"/>
        <v>8.0519999999999996</v>
      </c>
      <c r="Y498" s="20">
        <f t="shared" si="74"/>
        <v>11.176999999999998</v>
      </c>
      <c r="Z498" s="20">
        <v>20</v>
      </c>
      <c r="AA498" s="20">
        <f t="shared" si="75"/>
        <v>11.948</v>
      </c>
      <c r="AB498" s="20"/>
    </row>
    <row r="499" spans="1:28" ht="14" x14ac:dyDescent="0.15">
      <c r="A499" s="23" t="s">
        <v>1178</v>
      </c>
      <c r="B499" s="95"/>
      <c r="C499" s="22" t="s">
        <v>12</v>
      </c>
      <c r="D499" s="109" t="s">
        <v>894</v>
      </c>
      <c r="E499" s="6" t="s">
        <v>1106</v>
      </c>
      <c r="F499" s="60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70"/>
        <v>20</v>
      </c>
      <c r="N499" s="20"/>
      <c r="O499" s="117">
        <v>1</v>
      </c>
      <c r="P499" s="21">
        <f>SUMIFS(VENTAS[Cantidad],VENTAS[Code],INVENTARIO4[[#This Row],[Code]])</f>
        <v>0</v>
      </c>
      <c r="Q499" s="21">
        <f>INVENTARIO4[[#This Row],[Entradas]]-INVENTARIO4[[#This Row],[Salidas]]</f>
        <v>1</v>
      </c>
      <c r="R499" s="20">
        <v>110</v>
      </c>
      <c r="S499" s="20">
        <v>17.600000000000001</v>
      </c>
      <c r="T499" s="20">
        <f t="shared" si="71"/>
        <v>6.2499999999999991</v>
      </c>
      <c r="U499" s="21">
        <v>106</v>
      </c>
      <c r="V499" s="20">
        <v>17</v>
      </c>
      <c r="W499" s="20">
        <f t="shared" si="72"/>
        <v>1.802</v>
      </c>
      <c r="X499" s="20">
        <f t="shared" si="73"/>
        <v>8.0519999999999996</v>
      </c>
      <c r="Y499" s="20">
        <f t="shared" si="74"/>
        <v>11.176999999999998</v>
      </c>
      <c r="Z499" s="20">
        <v>20</v>
      </c>
      <c r="AA499" s="20">
        <f t="shared" si="75"/>
        <v>11.948</v>
      </c>
      <c r="AB499" s="20"/>
    </row>
    <row r="500" spans="1:28" ht="14" x14ac:dyDescent="0.15">
      <c r="A500" s="23" t="s">
        <v>1180</v>
      </c>
      <c r="B500" s="95"/>
      <c r="C500" s="22" t="s">
        <v>12</v>
      </c>
      <c r="D500" s="109" t="s">
        <v>53</v>
      </c>
      <c r="E500" s="6" t="s">
        <v>1108</v>
      </c>
      <c r="F500" s="60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70"/>
        <v>12</v>
      </c>
      <c r="N500" s="20"/>
      <c r="O500" s="119">
        <v>1</v>
      </c>
      <c r="P500" s="21">
        <f>SUMIFS(VENTAS[Cantidad],VENTAS[Code],INVENTARIO4[[#This Row],[Code]])</f>
        <v>0</v>
      </c>
      <c r="Q500" s="21">
        <f>INVENTARIO4[[#This Row],[Entradas]]-INVENTARIO4[[#This Row],[Salidas]]</f>
        <v>1</v>
      </c>
      <c r="R500" s="20">
        <v>82</v>
      </c>
      <c r="S500" s="20">
        <v>17.600000000000001</v>
      </c>
      <c r="T500" s="20">
        <f t="shared" si="71"/>
        <v>4.6590909090909083</v>
      </c>
      <c r="U500" s="21">
        <v>120</v>
      </c>
      <c r="V500" s="20">
        <v>17</v>
      </c>
      <c r="W500" s="20">
        <f t="shared" si="72"/>
        <v>2.04</v>
      </c>
      <c r="X500" s="20">
        <f t="shared" si="73"/>
        <v>6.6990909090909083</v>
      </c>
      <c r="Y500" s="20">
        <f t="shared" si="74"/>
        <v>9.0286363636363625</v>
      </c>
      <c r="Z500" s="20">
        <v>12</v>
      </c>
      <c r="AA500" s="20">
        <f t="shared" si="75"/>
        <v>5.3009090909090917</v>
      </c>
      <c r="AB500" s="20" t="s">
        <v>1098</v>
      </c>
    </row>
    <row r="501" spans="1:28" ht="14" x14ac:dyDescent="0.15">
      <c r="A501" s="23" t="s">
        <v>1181</v>
      </c>
      <c r="B501" s="95"/>
      <c r="C501" s="22" t="s">
        <v>12</v>
      </c>
      <c r="D501" s="109" t="s">
        <v>53</v>
      </c>
      <c r="E501" s="6" t="s">
        <v>1108</v>
      </c>
      <c r="F501" s="60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70"/>
        <v>12</v>
      </c>
      <c r="N501" s="20"/>
      <c r="O501" s="117">
        <v>1</v>
      </c>
      <c r="P501" s="21">
        <f>SUMIFS(VENTAS[Cantidad],VENTAS[Code],INVENTARIO4[[#This Row],[Code]])</f>
        <v>0</v>
      </c>
      <c r="Q501" s="21">
        <f>INVENTARIO4[[#This Row],[Entradas]]-INVENTARIO4[[#This Row],[Salidas]]</f>
        <v>1</v>
      </c>
      <c r="R501" s="20">
        <v>82</v>
      </c>
      <c r="S501" s="20">
        <v>17.600000000000001</v>
      </c>
      <c r="T501" s="20">
        <f t="shared" si="71"/>
        <v>4.6590909090909083</v>
      </c>
      <c r="U501" s="21">
        <v>120</v>
      </c>
      <c r="V501" s="20">
        <v>17</v>
      </c>
      <c r="W501" s="20">
        <f t="shared" si="72"/>
        <v>2.04</v>
      </c>
      <c r="X501" s="20">
        <f t="shared" si="73"/>
        <v>6.6990909090909083</v>
      </c>
      <c r="Y501" s="20">
        <f t="shared" si="74"/>
        <v>9.0286363636363625</v>
      </c>
      <c r="Z501" s="20">
        <v>12</v>
      </c>
      <c r="AA501" s="20">
        <f t="shared" si="75"/>
        <v>5.3009090909090917</v>
      </c>
      <c r="AB501" s="20" t="s">
        <v>1098</v>
      </c>
    </row>
    <row r="502" spans="1:28" ht="14" x14ac:dyDescent="0.15">
      <c r="A502" s="23" t="s">
        <v>1182</v>
      </c>
      <c r="B502" s="95"/>
      <c r="C502" s="22" t="s">
        <v>12</v>
      </c>
      <c r="D502" s="109" t="s">
        <v>53</v>
      </c>
      <c r="E502" s="6" t="s">
        <v>1108</v>
      </c>
      <c r="F502" s="60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70"/>
        <v>12</v>
      </c>
      <c r="N502" s="20"/>
      <c r="O502" s="117">
        <v>1</v>
      </c>
      <c r="P502" s="21">
        <f>SUMIFS(VENTAS[Cantidad],VENTAS[Code],INVENTARIO4[[#This Row],[Code]])</f>
        <v>1</v>
      </c>
      <c r="Q502" s="21">
        <f>INVENTARIO4[[#This Row],[Entradas]]-INVENTARIO4[[#This Row],[Salidas]]</f>
        <v>0</v>
      </c>
      <c r="R502" s="20">
        <v>82</v>
      </c>
      <c r="S502" s="20">
        <v>17.600000000000001</v>
      </c>
      <c r="T502" s="20">
        <f t="shared" si="71"/>
        <v>4.6590909090909083</v>
      </c>
      <c r="U502" s="21">
        <v>120</v>
      </c>
      <c r="V502" s="20">
        <v>17</v>
      </c>
      <c r="W502" s="20">
        <f t="shared" si="72"/>
        <v>2.04</v>
      </c>
      <c r="X502" s="20">
        <f t="shared" si="73"/>
        <v>6.6990909090909083</v>
      </c>
      <c r="Y502" s="20">
        <f t="shared" si="74"/>
        <v>9.0286363636363625</v>
      </c>
      <c r="Z502" s="20">
        <v>12</v>
      </c>
      <c r="AA502" s="20">
        <f t="shared" si="75"/>
        <v>5.3009090909090917</v>
      </c>
      <c r="AB502" s="20" t="s">
        <v>1098</v>
      </c>
    </row>
    <row r="503" spans="1:28" ht="14" x14ac:dyDescent="0.15">
      <c r="A503" s="23" t="s">
        <v>1183</v>
      </c>
      <c r="B503" s="95"/>
      <c r="C503" s="22" t="s">
        <v>12</v>
      </c>
      <c r="D503" s="109" t="s">
        <v>53</v>
      </c>
      <c r="E503" s="6" t="s">
        <v>1111</v>
      </c>
      <c r="F503" s="60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70"/>
        <v>12</v>
      </c>
      <c r="N503" s="20"/>
      <c r="O503" s="117">
        <v>2</v>
      </c>
      <c r="P503" s="21">
        <f>SUMIFS(VENTAS[Cantidad],VENTAS[Code],INVENTARIO4[[#This Row],[Code]])</f>
        <v>0</v>
      </c>
      <c r="Q503" s="21">
        <f>INVENTARIO4[[#This Row],[Entradas]]-INVENTARIO4[[#This Row],[Salidas]]</f>
        <v>2</v>
      </c>
      <c r="R503" s="20">
        <v>98</v>
      </c>
      <c r="S503" s="20">
        <v>17.600000000000001</v>
      </c>
      <c r="T503" s="20">
        <f t="shared" si="71"/>
        <v>5.5681818181818175</v>
      </c>
      <c r="U503" s="21">
        <v>125</v>
      </c>
      <c r="V503" s="20">
        <v>17</v>
      </c>
      <c r="W503" s="20">
        <f t="shared" si="72"/>
        <v>2.125</v>
      </c>
      <c r="X503" s="20">
        <f t="shared" si="73"/>
        <v>7.6931818181818175</v>
      </c>
      <c r="Y503" s="20">
        <f t="shared" si="74"/>
        <v>10.477272727272727</v>
      </c>
      <c r="Z503" s="20">
        <v>12</v>
      </c>
      <c r="AA503" s="20">
        <f t="shared" si="75"/>
        <v>4.3068181818181825</v>
      </c>
      <c r="AB503" s="20" t="s">
        <v>1110</v>
      </c>
    </row>
    <row r="504" spans="1:28" ht="14" x14ac:dyDescent="0.15">
      <c r="A504" s="23" t="s">
        <v>1184</v>
      </c>
      <c r="B504" s="95"/>
      <c r="C504" s="22" t="s">
        <v>12</v>
      </c>
      <c r="D504" s="109" t="s">
        <v>255</v>
      </c>
      <c r="E504" s="83" t="s">
        <v>1107</v>
      </c>
      <c r="F504" s="92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70"/>
        <v>10</v>
      </c>
      <c r="N504" s="20"/>
      <c r="O504" s="119">
        <v>1</v>
      </c>
      <c r="P504" s="21">
        <f>SUMIFS(VENTAS[Cantidad],VENTAS[Code],INVENTARIO4[[#This Row],[Code]])</f>
        <v>0</v>
      </c>
      <c r="Q504" s="21">
        <f>INVENTARIO4[[#This Row],[Entradas]]-INVENTARIO4[[#This Row],[Salidas]]</f>
        <v>1</v>
      </c>
      <c r="R504" s="20">
        <v>50</v>
      </c>
      <c r="S504" s="20">
        <v>17.600000000000001</v>
      </c>
      <c r="T504" s="20">
        <f t="shared" si="71"/>
        <v>2.8409090909090908</v>
      </c>
      <c r="U504" s="21">
        <v>55</v>
      </c>
      <c r="V504" s="20">
        <v>17</v>
      </c>
      <c r="W504" s="20">
        <f t="shared" si="72"/>
        <v>0.93500000000000005</v>
      </c>
      <c r="X504" s="20">
        <f t="shared" si="73"/>
        <v>3.7759090909090909</v>
      </c>
      <c r="Y504" s="20">
        <f t="shared" si="74"/>
        <v>5.1963636363636372</v>
      </c>
      <c r="Z504" s="20">
        <v>10</v>
      </c>
      <c r="AA504" s="20">
        <f t="shared" si="75"/>
        <v>6.2240909090909096</v>
      </c>
      <c r="AB504" s="20" t="s">
        <v>1098</v>
      </c>
    </row>
    <row r="505" spans="1:28" ht="14" x14ac:dyDescent="0.15">
      <c r="A505" s="23" t="s">
        <v>1191</v>
      </c>
      <c r="B505" s="95"/>
      <c r="C505" s="22" t="s">
        <v>12</v>
      </c>
      <c r="D505" s="109" t="s">
        <v>892</v>
      </c>
      <c r="E505" s="83" t="s">
        <v>1197</v>
      </c>
      <c r="F505" s="92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70"/>
        <v>35</v>
      </c>
      <c r="N505" s="20"/>
      <c r="O505" s="117">
        <v>3</v>
      </c>
      <c r="P505" s="21">
        <f>SUMIFS(VENTAS[Cantidad],VENTAS[Code],INVENTARIO4[[#This Row],[Code]])</f>
        <v>0</v>
      </c>
      <c r="Q505" s="21">
        <f>INVENTARIO4[[#This Row],[Entradas]]-INVENTARIO4[[#This Row],[Salidas]]</f>
        <v>3</v>
      </c>
      <c r="R505" s="20">
        <v>265</v>
      </c>
      <c r="S505" s="20">
        <v>17.600000000000001</v>
      </c>
      <c r="T505" s="20">
        <f t="shared" si="71"/>
        <v>15.05681818181818</v>
      </c>
      <c r="U505" s="21">
        <v>550</v>
      </c>
      <c r="V505" s="20">
        <v>17</v>
      </c>
      <c r="W505" s="20">
        <f t="shared" si="72"/>
        <v>9.35</v>
      </c>
      <c r="X505" s="20">
        <f t="shared" si="73"/>
        <v>24.406818181818181</v>
      </c>
      <c r="Y505" s="20">
        <f t="shared" si="74"/>
        <v>31.935227272727268</v>
      </c>
      <c r="Z505" s="20">
        <v>35</v>
      </c>
      <c r="AA505" s="20">
        <f t="shared" si="75"/>
        <v>10.59318181818182</v>
      </c>
      <c r="AB505" s="20"/>
    </row>
    <row r="506" spans="1:28" ht="14" x14ac:dyDescent="0.15">
      <c r="A506" s="23" t="s">
        <v>1192</v>
      </c>
      <c r="B506" s="95"/>
      <c r="C506" s="22" t="s">
        <v>12</v>
      </c>
      <c r="D506" s="109" t="s">
        <v>892</v>
      </c>
      <c r="E506" s="83" t="s">
        <v>1197</v>
      </c>
      <c r="F506" s="92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70"/>
        <v>35</v>
      </c>
      <c r="N506" s="20"/>
      <c r="O506" s="119">
        <v>2</v>
      </c>
      <c r="P506" s="21">
        <f>SUMIFS(VENTAS[Cantidad],VENTAS[Code],INVENTARIO4[[#This Row],[Code]])</f>
        <v>0</v>
      </c>
      <c r="Q506" s="21">
        <f>INVENTARIO4[[#This Row],[Entradas]]-INVENTARIO4[[#This Row],[Salidas]]</f>
        <v>2</v>
      </c>
      <c r="R506" s="20">
        <v>265</v>
      </c>
      <c r="S506" s="20">
        <v>17.600000000000001</v>
      </c>
      <c r="T506" s="20">
        <f t="shared" si="71"/>
        <v>15.05681818181818</v>
      </c>
      <c r="U506" s="21">
        <v>550</v>
      </c>
      <c r="V506" s="20">
        <v>17</v>
      </c>
      <c r="W506" s="20">
        <f t="shared" si="72"/>
        <v>9.35</v>
      </c>
      <c r="X506" s="20">
        <f t="shared" si="73"/>
        <v>24.406818181818181</v>
      </c>
      <c r="Y506" s="20">
        <f t="shared" si="74"/>
        <v>31.935227272727268</v>
      </c>
      <c r="Z506" s="20">
        <v>35</v>
      </c>
      <c r="AA506" s="20">
        <f t="shared" si="75"/>
        <v>10.59318181818182</v>
      </c>
      <c r="AB506" s="20"/>
    </row>
    <row r="507" spans="1:28" ht="14" x14ac:dyDescent="0.15">
      <c r="A507" s="23" t="s">
        <v>1202</v>
      </c>
      <c r="B507" s="95"/>
      <c r="C507" s="22" t="s">
        <v>12</v>
      </c>
      <c r="D507" s="109" t="s">
        <v>894</v>
      </c>
      <c r="E507" s="83" t="s">
        <v>1198</v>
      </c>
      <c r="F507" s="92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70"/>
        <v>25</v>
      </c>
      <c r="N507" s="20"/>
      <c r="O507" s="117">
        <v>1</v>
      </c>
      <c r="P507" s="21">
        <f>SUMIFS(VENTAS[Cantidad],VENTAS[Code],INVENTARIO4[[#This Row],[Code]])</f>
        <v>0</v>
      </c>
      <c r="Q507" s="21">
        <f>INVENTARIO4[[#This Row],[Entradas]]-INVENTARIO4[[#This Row],[Salidas]]</f>
        <v>1</v>
      </c>
      <c r="R507" s="20">
        <v>165</v>
      </c>
      <c r="S507" s="20">
        <v>17.600000000000001</v>
      </c>
      <c r="T507" s="20">
        <f t="shared" si="71"/>
        <v>9.375</v>
      </c>
      <c r="U507" s="21">
        <v>300</v>
      </c>
      <c r="V507" s="20">
        <v>17</v>
      </c>
      <c r="W507" s="20">
        <f t="shared" si="72"/>
        <v>5.0999999999999996</v>
      </c>
      <c r="X507" s="20">
        <f t="shared" si="73"/>
        <v>14.475</v>
      </c>
      <c r="Y507" s="20">
        <f t="shared" si="74"/>
        <v>19.162500000000001</v>
      </c>
      <c r="Z507" s="20">
        <v>25</v>
      </c>
      <c r="AA507" s="20">
        <f t="shared" si="75"/>
        <v>10.525</v>
      </c>
      <c r="AB507" s="20"/>
    </row>
    <row r="508" spans="1:28" ht="14" x14ac:dyDescent="0.15">
      <c r="A508" s="23" t="s">
        <v>1203</v>
      </c>
      <c r="B508" s="95"/>
      <c r="C508" s="22" t="s">
        <v>12</v>
      </c>
      <c r="D508" s="109" t="s">
        <v>894</v>
      </c>
      <c r="E508" s="83" t="s">
        <v>1198</v>
      </c>
      <c r="F508" s="92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70"/>
        <v>25</v>
      </c>
      <c r="N508" s="20"/>
      <c r="O508" s="119">
        <v>1</v>
      </c>
      <c r="P508" s="21">
        <f>SUMIFS(VENTAS[Cantidad],VENTAS[Code],INVENTARIO4[[#This Row],[Code]])</f>
        <v>0</v>
      </c>
      <c r="Q508" s="21">
        <f>INVENTARIO4[[#This Row],[Entradas]]-INVENTARIO4[[#This Row],[Salidas]]</f>
        <v>1</v>
      </c>
      <c r="R508" s="20">
        <v>165</v>
      </c>
      <c r="S508" s="20">
        <v>17.600000000000001</v>
      </c>
      <c r="T508" s="20">
        <f t="shared" si="71"/>
        <v>9.375</v>
      </c>
      <c r="U508" s="21">
        <v>300</v>
      </c>
      <c r="V508" s="20">
        <v>17</v>
      </c>
      <c r="W508" s="20">
        <f t="shared" si="72"/>
        <v>5.0999999999999996</v>
      </c>
      <c r="X508" s="20">
        <f t="shared" si="73"/>
        <v>14.475</v>
      </c>
      <c r="Y508" s="20">
        <f t="shared" si="74"/>
        <v>19.162500000000001</v>
      </c>
      <c r="Z508" s="20">
        <v>25</v>
      </c>
      <c r="AA508" s="20">
        <f t="shared" si="75"/>
        <v>10.525</v>
      </c>
      <c r="AB508" s="20"/>
    </row>
    <row r="509" spans="1:28" ht="14" x14ac:dyDescent="0.15">
      <c r="A509" s="23" t="s">
        <v>1204</v>
      </c>
      <c r="B509" s="95"/>
      <c r="C509" s="22" t="s">
        <v>12</v>
      </c>
      <c r="D509" s="109" t="s">
        <v>892</v>
      </c>
      <c r="E509" s="83" t="s">
        <v>1199</v>
      </c>
      <c r="F509" s="92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70"/>
        <v>35</v>
      </c>
      <c r="N509" s="20"/>
      <c r="O509" s="117">
        <v>3</v>
      </c>
      <c r="P509" s="21">
        <f>SUMIFS(VENTAS[Cantidad],VENTAS[Code],INVENTARIO4[[#This Row],[Code]])</f>
        <v>0</v>
      </c>
      <c r="Q509" s="21">
        <f>INVENTARIO4[[#This Row],[Entradas]]-INVENTARIO4[[#This Row],[Salidas]]</f>
        <v>3</v>
      </c>
      <c r="R509" s="20">
        <v>315</v>
      </c>
      <c r="S509" s="20">
        <v>17.600000000000001</v>
      </c>
      <c r="T509" s="20">
        <f t="shared" si="71"/>
        <v>17.89772727272727</v>
      </c>
      <c r="U509" s="21">
        <v>550</v>
      </c>
      <c r="V509" s="20">
        <v>17</v>
      </c>
      <c r="W509" s="20">
        <f t="shared" si="72"/>
        <v>9.35</v>
      </c>
      <c r="X509" s="20">
        <f t="shared" si="73"/>
        <v>27.247727272727268</v>
      </c>
      <c r="Y509" s="20">
        <f t="shared" si="74"/>
        <v>36.196590909090908</v>
      </c>
      <c r="Z509" s="20">
        <v>35</v>
      </c>
      <c r="AA509" s="20">
        <f t="shared" si="75"/>
        <v>7.7522727272727305</v>
      </c>
      <c r="AB509" s="20"/>
    </row>
    <row r="510" spans="1:28" ht="14" x14ac:dyDescent="0.15">
      <c r="A510" s="23" t="s">
        <v>1193</v>
      </c>
      <c r="B510" s="95"/>
      <c r="C510" s="22" t="s">
        <v>12</v>
      </c>
      <c r="D510" s="109" t="s">
        <v>892</v>
      </c>
      <c r="E510" s="83" t="s">
        <v>1199</v>
      </c>
      <c r="F510" s="92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70"/>
        <v>35</v>
      </c>
      <c r="N510" s="20"/>
      <c r="O510" s="119">
        <v>2</v>
      </c>
      <c r="P510" s="21">
        <f>SUMIFS(VENTAS[Cantidad],VENTAS[Code],INVENTARIO4[[#This Row],[Code]])</f>
        <v>0</v>
      </c>
      <c r="Q510" s="21">
        <f>INVENTARIO4[[#This Row],[Entradas]]-INVENTARIO4[[#This Row],[Salidas]]</f>
        <v>2</v>
      </c>
      <c r="R510" s="20">
        <v>315</v>
      </c>
      <c r="S510" s="20">
        <v>17.600000000000001</v>
      </c>
      <c r="T510" s="20">
        <f t="shared" si="71"/>
        <v>17.89772727272727</v>
      </c>
      <c r="U510" s="21">
        <v>550</v>
      </c>
      <c r="V510" s="20">
        <v>17</v>
      </c>
      <c r="W510" s="20">
        <f t="shared" si="72"/>
        <v>9.35</v>
      </c>
      <c r="X510" s="20">
        <f t="shared" si="73"/>
        <v>27.247727272727268</v>
      </c>
      <c r="Y510" s="20">
        <f t="shared" si="74"/>
        <v>36.196590909090908</v>
      </c>
      <c r="Z510" s="20">
        <v>35</v>
      </c>
      <c r="AA510" s="20">
        <f t="shared" si="75"/>
        <v>7.7522727272727305</v>
      </c>
      <c r="AB510" s="20"/>
    </row>
    <row r="511" spans="1:28" ht="14" x14ac:dyDescent="0.15">
      <c r="A511" s="23" t="s">
        <v>1205</v>
      </c>
      <c r="B511" s="95"/>
      <c r="C511" s="22" t="s">
        <v>12</v>
      </c>
      <c r="D511" s="109" t="s">
        <v>892</v>
      </c>
      <c r="E511" s="83" t="s">
        <v>1199</v>
      </c>
      <c r="F511" s="92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70"/>
        <v>35</v>
      </c>
      <c r="N511" s="20"/>
      <c r="O511" s="117">
        <v>1</v>
      </c>
      <c r="P511" s="21">
        <f>SUMIFS(VENTAS[Cantidad],VENTAS[Code],INVENTARIO4[[#This Row],[Code]])</f>
        <v>1</v>
      </c>
      <c r="Q511" s="21">
        <f>INVENTARIO4[[#This Row],[Entradas]]-INVENTARIO4[[#This Row],[Salidas]]</f>
        <v>0</v>
      </c>
      <c r="R511" s="20">
        <v>315</v>
      </c>
      <c r="S511" s="20">
        <v>17.600000000000001</v>
      </c>
      <c r="T511" s="20">
        <f t="shared" si="71"/>
        <v>17.89772727272727</v>
      </c>
      <c r="U511" s="21">
        <v>550</v>
      </c>
      <c r="V511" s="20">
        <v>17</v>
      </c>
      <c r="W511" s="20">
        <f t="shared" si="72"/>
        <v>9.35</v>
      </c>
      <c r="X511" s="20">
        <f t="shared" si="73"/>
        <v>27.247727272727268</v>
      </c>
      <c r="Y511" s="20">
        <f t="shared" si="74"/>
        <v>36.196590909090908</v>
      </c>
      <c r="Z511" s="20">
        <v>35</v>
      </c>
      <c r="AA511" s="20">
        <f t="shared" si="75"/>
        <v>7.7522727272727305</v>
      </c>
      <c r="AB511" s="20"/>
    </row>
    <row r="512" spans="1:28" ht="14" x14ac:dyDescent="0.15">
      <c r="A512" s="23" t="s">
        <v>1206</v>
      </c>
      <c r="B512" s="95"/>
      <c r="C512" s="22" t="s">
        <v>12</v>
      </c>
      <c r="D512" s="109" t="s">
        <v>892</v>
      </c>
      <c r="E512" s="83" t="s">
        <v>1200</v>
      </c>
      <c r="F512" s="92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70"/>
        <v>35</v>
      </c>
      <c r="N512" s="20"/>
      <c r="O512" s="119">
        <v>3</v>
      </c>
      <c r="P512" s="21">
        <f>SUMIFS(VENTAS[Cantidad],VENTAS[Code],INVENTARIO4[[#This Row],[Code]])</f>
        <v>0</v>
      </c>
      <c r="Q512" s="21">
        <f>INVENTARIO4[[#This Row],[Entradas]]-INVENTARIO4[[#This Row],[Salidas]]</f>
        <v>3</v>
      </c>
      <c r="R512" s="20">
        <v>285</v>
      </c>
      <c r="S512" s="20">
        <v>17.600000000000001</v>
      </c>
      <c r="T512" s="20">
        <f t="shared" si="71"/>
        <v>16.193181818181817</v>
      </c>
      <c r="U512" s="21">
        <v>550</v>
      </c>
      <c r="V512" s="20">
        <v>17</v>
      </c>
      <c r="W512" s="20">
        <f t="shared" si="72"/>
        <v>9.35</v>
      </c>
      <c r="X512" s="20">
        <f t="shared" si="73"/>
        <v>25.543181818181814</v>
      </c>
      <c r="Y512" s="20">
        <f t="shared" si="74"/>
        <v>33.639772727272728</v>
      </c>
      <c r="Z512" s="20">
        <v>35</v>
      </c>
      <c r="AA512" s="20">
        <f t="shared" si="75"/>
        <v>9.4568181818181838</v>
      </c>
      <c r="AB512" s="20"/>
    </row>
    <row r="513" spans="1:28" ht="14" x14ac:dyDescent="0.15">
      <c r="A513" s="23" t="s">
        <v>1207</v>
      </c>
      <c r="B513" s="95"/>
      <c r="C513" s="22" t="s">
        <v>12</v>
      </c>
      <c r="D513" s="109" t="s">
        <v>892</v>
      </c>
      <c r="E513" s="83" t="s">
        <v>1200</v>
      </c>
      <c r="F513" s="92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70"/>
        <v>35</v>
      </c>
      <c r="N513" s="20"/>
      <c r="O513" s="117">
        <v>2</v>
      </c>
      <c r="P513" s="21">
        <f>SUMIFS(VENTAS[Cantidad],VENTAS[Code],INVENTARIO4[[#This Row],[Code]])</f>
        <v>0</v>
      </c>
      <c r="Q513" s="21">
        <f>INVENTARIO4[[#This Row],[Entradas]]-INVENTARIO4[[#This Row],[Salidas]]</f>
        <v>2</v>
      </c>
      <c r="R513" s="20">
        <v>285</v>
      </c>
      <c r="S513" s="20">
        <v>17.600000000000001</v>
      </c>
      <c r="T513" s="20">
        <f t="shared" si="71"/>
        <v>16.193181818181817</v>
      </c>
      <c r="U513" s="21">
        <v>550</v>
      </c>
      <c r="V513" s="20">
        <v>17</v>
      </c>
      <c r="W513" s="20">
        <f t="shared" si="72"/>
        <v>9.35</v>
      </c>
      <c r="X513" s="20">
        <f t="shared" si="73"/>
        <v>25.543181818181814</v>
      </c>
      <c r="Y513" s="20">
        <f t="shared" si="74"/>
        <v>33.639772727272728</v>
      </c>
      <c r="Z513" s="20">
        <v>35</v>
      </c>
      <c r="AA513" s="20">
        <f t="shared" si="75"/>
        <v>9.4568181818181838</v>
      </c>
      <c r="AB513" s="20"/>
    </row>
    <row r="514" spans="1:28" ht="14" x14ac:dyDescent="0.15">
      <c r="A514" s="23" t="s">
        <v>1213</v>
      </c>
      <c r="B514" s="95"/>
      <c r="C514" s="22" t="s">
        <v>12</v>
      </c>
      <c r="D514" s="109" t="s">
        <v>893</v>
      </c>
      <c r="E514" s="88" t="s">
        <v>1216</v>
      </c>
      <c r="F514" s="89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si="70"/>
        <v>30</v>
      </c>
      <c r="N514" s="20"/>
      <c r="O514" s="117">
        <v>1</v>
      </c>
      <c r="P514" s="21">
        <f>SUMIFS(VENTAS[Cantidad],VENTAS[Code],INVENTARIO4[[#This Row],[Code]])</f>
        <v>1</v>
      </c>
      <c r="Q514" s="21">
        <f>INVENTARIO4[[#This Row],[Entradas]]-INVENTARIO4[[#This Row],[Salidas]]</f>
        <v>0</v>
      </c>
      <c r="R514" s="20">
        <v>205</v>
      </c>
      <c r="S514" s="20">
        <v>17.600000000000001</v>
      </c>
      <c r="T514" s="20">
        <f t="shared" si="71"/>
        <v>11.647727272727272</v>
      </c>
      <c r="U514" s="21">
        <v>400</v>
      </c>
      <c r="V514" s="20">
        <v>17</v>
      </c>
      <c r="W514" s="20">
        <f t="shared" si="72"/>
        <v>6.8</v>
      </c>
      <c r="X514" s="20">
        <f t="shared" si="73"/>
        <v>18.447727272727271</v>
      </c>
      <c r="Y514" s="20">
        <f t="shared" si="74"/>
        <v>24.271590909090907</v>
      </c>
      <c r="Z514" s="20">
        <v>30</v>
      </c>
      <c r="AA514" s="20">
        <f t="shared" si="75"/>
        <v>11.552272727272726</v>
      </c>
      <c r="AB514" s="20"/>
    </row>
    <row r="515" spans="1:28" ht="14" x14ac:dyDescent="0.15">
      <c r="A515" s="23" t="s">
        <v>1214</v>
      </c>
      <c r="B515" s="95"/>
      <c r="C515" s="22" t="s">
        <v>12</v>
      </c>
      <c r="D515" s="109" t="s">
        <v>893</v>
      </c>
      <c r="E515" s="83" t="s">
        <v>1216</v>
      </c>
      <c r="F515" s="92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70"/>
        <v>30</v>
      </c>
      <c r="N515" s="20"/>
      <c r="O515" s="117">
        <v>1</v>
      </c>
      <c r="P515" s="21">
        <f>SUMIFS(VENTAS[Cantidad],VENTAS[Code],INVENTARIO4[[#This Row],[Code]])</f>
        <v>0</v>
      </c>
      <c r="Q515" s="21">
        <f>INVENTARIO4[[#This Row],[Entradas]]-INVENTARIO4[[#This Row],[Salidas]]</f>
        <v>1</v>
      </c>
      <c r="R515" s="20">
        <v>205</v>
      </c>
      <c r="S515" s="20">
        <v>17.600000000000001</v>
      </c>
      <c r="T515" s="20">
        <f t="shared" si="71"/>
        <v>11.647727272727272</v>
      </c>
      <c r="U515" s="21">
        <v>400</v>
      </c>
      <c r="V515" s="20">
        <v>17</v>
      </c>
      <c r="W515" s="20">
        <f t="shared" si="72"/>
        <v>6.8</v>
      </c>
      <c r="X515" s="20">
        <f t="shared" si="73"/>
        <v>18.447727272727271</v>
      </c>
      <c r="Y515" s="20">
        <f t="shared" si="74"/>
        <v>24.271590909090907</v>
      </c>
      <c r="Z515" s="20">
        <v>30</v>
      </c>
      <c r="AA515" s="20">
        <f t="shared" si="75"/>
        <v>11.552272727272726</v>
      </c>
      <c r="AB515" s="20"/>
    </row>
    <row r="516" spans="1:28" ht="14" x14ac:dyDescent="0.15">
      <c r="A516" s="23" t="s">
        <v>1215</v>
      </c>
      <c r="B516" s="95"/>
      <c r="C516" s="22" t="s">
        <v>12</v>
      </c>
      <c r="D516" s="109" t="s">
        <v>893</v>
      </c>
      <c r="E516" s="83" t="s">
        <v>1216</v>
      </c>
      <c r="F516" s="92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70"/>
        <v>30</v>
      </c>
      <c r="N516" s="20"/>
      <c r="O516" s="119">
        <v>1</v>
      </c>
      <c r="P516" s="21">
        <f>SUMIFS(VENTAS[Cantidad],VENTAS[Code],INVENTARIO4[[#This Row],[Code]])</f>
        <v>0</v>
      </c>
      <c r="Q516" s="21">
        <f>INVENTARIO4[[#This Row],[Entradas]]-INVENTARIO4[[#This Row],[Salidas]]</f>
        <v>1</v>
      </c>
      <c r="R516" s="20">
        <v>205</v>
      </c>
      <c r="S516" s="20">
        <v>17.600000000000001</v>
      </c>
      <c r="T516" s="20">
        <f t="shared" si="71"/>
        <v>11.647727272727272</v>
      </c>
      <c r="U516" s="21">
        <v>400</v>
      </c>
      <c r="V516" s="20">
        <v>17</v>
      </c>
      <c r="W516" s="20">
        <f t="shared" si="72"/>
        <v>6.8</v>
      </c>
      <c r="X516" s="20">
        <f t="shared" si="73"/>
        <v>18.447727272727271</v>
      </c>
      <c r="Y516" s="20">
        <f t="shared" si="74"/>
        <v>24.271590909090907</v>
      </c>
      <c r="Z516" s="20">
        <v>30</v>
      </c>
      <c r="AA516" s="20">
        <f t="shared" si="75"/>
        <v>11.552272727272726</v>
      </c>
      <c r="AB516" s="20"/>
    </row>
    <row r="517" spans="1:28" ht="14" x14ac:dyDescent="0.15">
      <c r="A517" s="23" t="s">
        <v>1218</v>
      </c>
      <c r="B517" s="95"/>
      <c r="C517" s="22" t="s">
        <v>12</v>
      </c>
      <c r="D517" s="109" t="s">
        <v>51</v>
      </c>
      <c r="E517" s="83" t="s">
        <v>1217</v>
      </c>
      <c r="F517" s="92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70"/>
        <v>30</v>
      </c>
      <c r="N517" s="20"/>
      <c r="O517" s="117">
        <v>1</v>
      </c>
      <c r="P517" s="21">
        <f>SUMIFS(VENTAS[Cantidad],VENTAS[Code],INVENTARIO4[[#This Row],[Code]])</f>
        <v>0</v>
      </c>
      <c r="Q517" s="21">
        <f>INVENTARIO4[[#This Row],[Entradas]]-INVENTARIO4[[#This Row],[Salidas]]</f>
        <v>1</v>
      </c>
      <c r="R517" s="20">
        <v>267</v>
      </c>
      <c r="S517" s="20">
        <v>17.600000000000001</v>
      </c>
      <c r="T517" s="20">
        <f t="shared" si="71"/>
        <v>15.170454545454545</v>
      </c>
      <c r="U517" s="21">
        <v>360</v>
      </c>
      <c r="V517" s="20">
        <v>17</v>
      </c>
      <c r="W517" s="20">
        <f t="shared" si="72"/>
        <v>6.12</v>
      </c>
      <c r="X517" s="20">
        <f t="shared" si="73"/>
        <v>21.290454545454544</v>
      </c>
      <c r="Y517" s="20">
        <f t="shared" si="74"/>
        <v>28.875681818181818</v>
      </c>
      <c r="Z517" s="20">
        <v>30</v>
      </c>
      <c r="AA517" s="20">
        <f t="shared" si="75"/>
        <v>8.7095454545454558</v>
      </c>
      <c r="AB517" s="20" t="s">
        <v>1310</v>
      </c>
    </row>
    <row r="518" spans="1:28" ht="14" x14ac:dyDescent="0.15">
      <c r="A518" s="23" t="s">
        <v>1219</v>
      </c>
      <c r="B518" s="95"/>
      <c r="C518" s="22" t="s">
        <v>12</v>
      </c>
      <c r="D518" s="109" t="s">
        <v>51</v>
      </c>
      <c r="E518" s="83" t="s">
        <v>1217</v>
      </c>
      <c r="F518" s="92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ref="M518:M520" si="78">Z518</f>
        <v>30</v>
      </c>
      <c r="N518" s="20"/>
      <c r="O518" s="119">
        <v>1</v>
      </c>
      <c r="P518" s="21">
        <f>SUMIFS(VENTAS[Cantidad],VENTAS[Code],INVENTARIO4[[#This Row],[Code]])</f>
        <v>0</v>
      </c>
      <c r="Q518" s="21">
        <f>INVENTARIO4[[#This Row],[Entradas]]-INVENTARIO4[[#This Row],[Salidas]]</f>
        <v>1</v>
      </c>
      <c r="R518" s="20">
        <v>267</v>
      </c>
      <c r="S518" s="20">
        <v>17.600000000000001</v>
      </c>
      <c r="T518" s="20">
        <f t="shared" ref="T518:T520" si="79">R518/S518</f>
        <v>15.170454545454545</v>
      </c>
      <c r="U518" s="21">
        <v>360</v>
      </c>
      <c r="V518" s="20">
        <v>17</v>
      </c>
      <c r="W518" s="20">
        <f t="shared" ref="W518:W520" si="80">U518*V518/1000</f>
        <v>6.12</v>
      </c>
      <c r="X518" s="20">
        <f t="shared" ref="X518:X520" si="81">T518+W518</f>
        <v>21.290454545454544</v>
      </c>
      <c r="Y518" s="20">
        <f t="shared" ref="Y518:Y520" si="82">T518*1.5+W518</f>
        <v>28.875681818181818</v>
      </c>
      <c r="Z518" s="20">
        <v>30</v>
      </c>
      <c r="AA518" s="20">
        <f t="shared" ref="AA518:AA520" si="83">Z518-T518-W518</f>
        <v>8.7095454545454558</v>
      </c>
      <c r="AB518" s="26" t="s">
        <v>1310</v>
      </c>
    </row>
    <row r="519" spans="1:28" ht="14" x14ac:dyDescent="0.15">
      <c r="A519" s="23" t="s">
        <v>1220</v>
      </c>
      <c r="B519" s="95"/>
      <c r="C519" s="22" t="s">
        <v>12</v>
      </c>
      <c r="D519" s="109" t="s">
        <v>51</v>
      </c>
      <c r="E519" s="83" t="s">
        <v>1217</v>
      </c>
      <c r="F519" s="92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78"/>
        <v>30</v>
      </c>
      <c r="N519" s="20"/>
      <c r="O519" s="117">
        <v>2</v>
      </c>
      <c r="P519" s="21">
        <f>SUMIFS(VENTAS[Cantidad],VENTAS[Code],INVENTARIO4[[#This Row],[Code]])</f>
        <v>0</v>
      </c>
      <c r="Q519" s="21">
        <f>INVENTARIO4[[#This Row],[Entradas]]-INVENTARIO4[[#This Row],[Salidas]]</f>
        <v>2</v>
      </c>
      <c r="R519" s="20">
        <v>267</v>
      </c>
      <c r="S519" s="20">
        <v>17.600000000000001</v>
      </c>
      <c r="T519" s="20">
        <f t="shared" si="79"/>
        <v>15.170454545454545</v>
      </c>
      <c r="U519" s="21">
        <v>360</v>
      </c>
      <c r="V519" s="20">
        <v>17</v>
      </c>
      <c r="W519" s="20">
        <f t="shared" si="80"/>
        <v>6.12</v>
      </c>
      <c r="X519" s="20">
        <f t="shared" si="81"/>
        <v>21.290454545454544</v>
      </c>
      <c r="Y519" s="20">
        <f t="shared" si="82"/>
        <v>28.875681818181818</v>
      </c>
      <c r="Z519" s="20">
        <v>30</v>
      </c>
      <c r="AA519" s="20">
        <f t="shared" si="83"/>
        <v>8.7095454545454558</v>
      </c>
      <c r="AB519" s="20" t="s">
        <v>1310</v>
      </c>
    </row>
    <row r="520" spans="1:28" ht="14" x14ac:dyDescent="0.15">
      <c r="A520" s="23" t="s">
        <v>1324</v>
      </c>
      <c r="B520" s="95"/>
      <c r="C520" s="22" t="s">
        <v>12</v>
      </c>
      <c r="D520" s="109" t="s">
        <v>894</v>
      </c>
      <c r="E520" s="83" t="s">
        <v>1264</v>
      </c>
      <c r="F520" s="92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78"/>
        <v>20</v>
      </c>
      <c r="N520" s="20"/>
      <c r="O520" s="119">
        <v>1</v>
      </c>
      <c r="P520" s="21">
        <f>SUMIFS(VENTAS[Cantidad],VENTAS[Code],INVENTARIO4[[#This Row],[Code]])</f>
        <v>0</v>
      </c>
      <c r="Q520" s="21">
        <f>INVENTARIO4[[#This Row],[Entradas]]-INVENTARIO4[[#This Row],[Salidas]]</f>
        <v>1</v>
      </c>
      <c r="R520" s="20">
        <v>200</v>
      </c>
      <c r="S520" s="20">
        <v>17.600000000000001</v>
      </c>
      <c r="T520" s="20">
        <f t="shared" si="79"/>
        <v>11.363636363636363</v>
      </c>
      <c r="U520" s="21">
        <v>200</v>
      </c>
      <c r="V520" s="20">
        <v>10</v>
      </c>
      <c r="W520" s="20">
        <f t="shared" si="80"/>
        <v>2</v>
      </c>
      <c r="X520" s="20">
        <f t="shared" si="81"/>
        <v>13.363636363636363</v>
      </c>
      <c r="Y520" s="20">
        <f t="shared" si="82"/>
        <v>19.045454545454547</v>
      </c>
      <c r="Z520" s="20">
        <f>ROUNDUP(Y520,0)</f>
        <v>20</v>
      </c>
      <c r="AA520" s="20">
        <f t="shared" si="83"/>
        <v>6.6363636363636367</v>
      </c>
      <c r="AB520" s="20"/>
    </row>
    <row r="521" spans="1:28" ht="14" x14ac:dyDescent="0.15">
      <c r="A521" s="23" t="s">
        <v>1325</v>
      </c>
      <c r="B521" s="95"/>
      <c r="C521" s="22" t="s">
        <v>12</v>
      </c>
      <c r="D521" s="109" t="s">
        <v>53</v>
      </c>
      <c r="E521" s="83" t="s">
        <v>1265</v>
      </c>
      <c r="F521" s="92" t="s">
        <v>697</v>
      </c>
      <c r="G521" s="2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7">
        <v>4</v>
      </c>
      <c r="P521" s="21">
        <f>SUMIFS(VENTAS[Cantidad],VENTAS[Code],INVENTARIO4[[#This Row],[Code]])</f>
        <v>0</v>
      </c>
      <c r="Q521" s="21">
        <f>INVENTARIO4[[#This Row],[Entradas]]-INVENTARIO4[[#This Row],[Salidas]]</f>
        <v>4</v>
      </c>
      <c r="R521" s="20">
        <v>70</v>
      </c>
      <c r="S521" s="20">
        <v>17</v>
      </c>
      <c r="T521" s="20">
        <f t="shared" ref="T521:T547" si="84">R521/S521</f>
        <v>4.117647058823529</v>
      </c>
      <c r="U521" s="21">
        <v>50</v>
      </c>
      <c r="V521" s="20">
        <v>10</v>
      </c>
      <c r="W521" s="20">
        <f t="shared" ref="W521:W547" si="85">U521*V521/1000</f>
        <v>0.5</v>
      </c>
      <c r="X521" s="20">
        <f t="shared" ref="X521:X547" si="86">T521+W521</f>
        <v>4.617647058823529</v>
      </c>
      <c r="Y521" s="20">
        <f t="shared" ref="Y521:Y547" si="87">T521*1.5+W521</f>
        <v>6.6764705882352935</v>
      </c>
      <c r="Z521" s="20">
        <v>9</v>
      </c>
      <c r="AA521" s="20">
        <f t="shared" ref="AA521:AA547" si="88">Z521-T521-W521</f>
        <v>4.382352941176471</v>
      </c>
      <c r="AB521" s="20"/>
    </row>
    <row r="522" spans="1:28" ht="14" x14ac:dyDescent="0.15">
      <c r="A522" s="23" t="s">
        <v>1326</v>
      </c>
      <c r="B522" s="95"/>
      <c r="C522" s="22" t="s">
        <v>12</v>
      </c>
      <c r="D522" s="109" t="s">
        <v>53</v>
      </c>
      <c r="E522" s="83" t="s">
        <v>1266</v>
      </c>
      <c r="F522" s="92" t="s">
        <v>694</v>
      </c>
      <c r="G522" s="21" t="s">
        <v>428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19">
        <v>2</v>
      </c>
      <c r="P522" s="21">
        <f>SUMIFS(VENTAS[Cantidad],VENTAS[Code],INVENTARIO4[[#This Row],[Code]])</f>
        <v>0</v>
      </c>
      <c r="Q522" s="21">
        <f>INVENTARIO4[[#This Row],[Entradas]]-INVENTARIO4[[#This Row],[Salidas]]</f>
        <v>2</v>
      </c>
      <c r="R522" s="20">
        <v>150</v>
      </c>
      <c r="S522" s="20">
        <v>17</v>
      </c>
      <c r="T522" s="20">
        <f t="shared" si="84"/>
        <v>8.8235294117647065</v>
      </c>
      <c r="U522" s="21">
        <v>50</v>
      </c>
      <c r="V522" s="20">
        <v>10</v>
      </c>
      <c r="W522" s="20">
        <f t="shared" si="85"/>
        <v>0.5</v>
      </c>
      <c r="X522" s="20">
        <f t="shared" si="86"/>
        <v>9.3235294117647065</v>
      </c>
      <c r="Y522" s="20">
        <f t="shared" si="87"/>
        <v>13.73529411764706</v>
      </c>
      <c r="Z522" s="20">
        <v>12</v>
      </c>
      <c r="AA522" s="20">
        <f t="shared" si="88"/>
        <v>2.6764705882352935</v>
      </c>
      <c r="AB522" s="20"/>
    </row>
    <row r="523" spans="1:28" ht="14" x14ac:dyDescent="0.15">
      <c r="A523" s="23" t="s">
        <v>1327</v>
      </c>
      <c r="B523" s="95"/>
      <c r="C523" s="22" t="s">
        <v>12</v>
      </c>
      <c r="D523" s="109" t="s">
        <v>53</v>
      </c>
      <c r="E523" s="83" t="s">
        <v>1267</v>
      </c>
      <c r="F523" s="92" t="s">
        <v>694</v>
      </c>
      <c r="G523" s="2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7">
        <v>6</v>
      </c>
      <c r="P523" s="21">
        <f>SUMIFS(VENTAS[Cantidad],VENTAS[Code],INVENTARIO4[[#This Row],[Code]])</f>
        <v>0</v>
      </c>
      <c r="Q523" s="21">
        <f>INVENTARIO4[[#This Row],[Entradas]]-INVENTARIO4[[#This Row],[Salidas]]</f>
        <v>6</v>
      </c>
      <c r="R523" s="20">
        <v>60</v>
      </c>
      <c r="S523" s="20">
        <v>17</v>
      </c>
      <c r="T523" s="20">
        <f t="shared" si="84"/>
        <v>3.5294117647058822</v>
      </c>
      <c r="U523" s="21">
        <v>50</v>
      </c>
      <c r="V523" s="20">
        <v>10</v>
      </c>
      <c r="W523" s="20">
        <f t="shared" si="85"/>
        <v>0.5</v>
      </c>
      <c r="X523" s="20">
        <f t="shared" si="86"/>
        <v>4.0294117647058822</v>
      </c>
      <c r="Y523" s="20">
        <f t="shared" si="87"/>
        <v>5.7941176470588234</v>
      </c>
      <c r="Z523" s="20">
        <v>8</v>
      </c>
      <c r="AA523" s="20">
        <f t="shared" si="88"/>
        <v>3.9705882352941178</v>
      </c>
      <c r="AB523" s="20"/>
    </row>
    <row r="524" spans="1:28" ht="14" x14ac:dyDescent="0.15">
      <c r="A524" s="23" t="s">
        <v>1328</v>
      </c>
      <c r="B524" s="95"/>
      <c r="C524" s="22" t="s">
        <v>12</v>
      </c>
      <c r="D524" s="109" t="s">
        <v>53</v>
      </c>
      <c r="E524" s="121" t="s">
        <v>1329</v>
      </c>
      <c r="F524" s="92" t="s">
        <v>1201</v>
      </c>
      <c r="G524" s="2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9">
        <v>3</v>
      </c>
      <c r="P524" s="21">
        <f>SUMIFS(VENTAS[Cantidad],VENTAS[Code],INVENTARIO4[[#This Row],[Code]])</f>
        <v>0</v>
      </c>
      <c r="Q524" s="21">
        <f>INVENTARIO4[[#This Row],[Entradas]]-INVENTARIO4[[#This Row],[Salidas]]</f>
        <v>3</v>
      </c>
      <c r="R524" s="20">
        <v>70</v>
      </c>
      <c r="S524" s="20">
        <v>17</v>
      </c>
      <c r="T524" s="20">
        <f t="shared" si="84"/>
        <v>4.117647058823529</v>
      </c>
      <c r="U524" s="21">
        <v>50</v>
      </c>
      <c r="V524" s="20">
        <v>10</v>
      </c>
      <c r="W524" s="20">
        <f t="shared" si="85"/>
        <v>0.5</v>
      </c>
      <c r="X524" s="20">
        <f t="shared" si="86"/>
        <v>4.617647058823529</v>
      </c>
      <c r="Y524" s="20">
        <f t="shared" si="87"/>
        <v>6.6764705882352935</v>
      </c>
      <c r="Z524" s="20">
        <v>9</v>
      </c>
      <c r="AA524" s="20">
        <f t="shared" si="88"/>
        <v>4.382352941176471</v>
      </c>
      <c r="AB524" s="20"/>
    </row>
    <row r="525" spans="1:28" ht="14" x14ac:dyDescent="0.15">
      <c r="A525" s="23" t="s">
        <v>1311</v>
      </c>
      <c r="B525" s="95"/>
      <c r="C525" s="22" t="s">
        <v>12</v>
      </c>
      <c r="D525" s="109" t="s">
        <v>1212</v>
      </c>
      <c r="E525" s="121" t="s">
        <v>1301</v>
      </c>
      <c r="F525" s="92" t="s">
        <v>697</v>
      </c>
      <c r="G525" s="2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47" si="89">Z525</f>
        <v>18</v>
      </c>
      <c r="N525" s="20"/>
      <c r="O525" s="117">
        <v>2</v>
      </c>
      <c r="P525" s="21">
        <f>SUMIFS(VENTAS[Cantidad],VENTAS[Code],INVENTARIO4[[#This Row],[Code]])</f>
        <v>2</v>
      </c>
      <c r="Q525" s="21">
        <f>INVENTARIO4[[#This Row],[Entradas]]-INVENTARIO4[[#This Row],[Salidas]]</f>
        <v>0</v>
      </c>
      <c r="R525" s="20">
        <v>165</v>
      </c>
      <c r="S525" s="20">
        <v>17</v>
      </c>
      <c r="T525" s="20">
        <f t="shared" si="84"/>
        <v>9.7058823529411757</v>
      </c>
      <c r="U525" s="21">
        <v>225</v>
      </c>
      <c r="V525" s="20">
        <v>17</v>
      </c>
      <c r="W525" s="20">
        <f t="shared" si="85"/>
        <v>3.8250000000000002</v>
      </c>
      <c r="X525" s="20">
        <f t="shared" si="86"/>
        <v>13.530882352941177</v>
      </c>
      <c r="Y525" s="20">
        <f t="shared" si="87"/>
        <v>18.383823529411764</v>
      </c>
      <c r="Z525" s="20">
        <v>18</v>
      </c>
      <c r="AA525" s="20">
        <f t="shared" si="88"/>
        <v>4.4691176470588241</v>
      </c>
      <c r="AB525" s="20" t="s">
        <v>1310</v>
      </c>
    </row>
    <row r="526" spans="1:28" ht="14" x14ac:dyDescent="0.15">
      <c r="A526" s="23" t="s">
        <v>1312</v>
      </c>
      <c r="B526" s="95"/>
      <c r="C526" s="22" t="s">
        <v>12</v>
      </c>
      <c r="D526" s="109" t="s">
        <v>1212</v>
      </c>
      <c r="E526" s="124" t="s">
        <v>1301</v>
      </c>
      <c r="F526" s="89" t="s">
        <v>699</v>
      </c>
      <c r="G526" s="2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89"/>
        <v>18</v>
      </c>
      <c r="N526" s="20"/>
      <c r="O526" s="119">
        <v>2</v>
      </c>
      <c r="P526" s="21">
        <f>SUMIFS(VENTAS[Cantidad],VENTAS[Code],INVENTARIO4[[#This Row],[Code]])</f>
        <v>2</v>
      </c>
      <c r="Q526" s="21">
        <f>INVENTARIO4[[#This Row],[Entradas]]-INVENTARIO4[[#This Row],[Salidas]]</f>
        <v>0</v>
      </c>
      <c r="R526" s="20">
        <v>165</v>
      </c>
      <c r="S526" s="20">
        <v>17</v>
      </c>
      <c r="T526" s="20">
        <f t="shared" si="84"/>
        <v>9.7058823529411757</v>
      </c>
      <c r="U526" s="21">
        <v>225</v>
      </c>
      <c r="V526" s="20">
        <v>17</v>
      </c>
      <c r="W526" s="20">
        <f t="shared" si="85"/>
        <v>3.8250000000000002</v>
      </c>
      <c r="X526" s="20">
        <f t="shared" si="86"/>
        <v>13.530882352941177</v>
      </c>
      <c r="Y526" s="20">
        <f t="shared" si="87"/>
        <v>18.383823529411764</v>
      </c>
      <c r="Z526" s="20">
        <v>18</v>
      </c>
      <c r="AA526" s="20">
        <f t="shared" si="88"/>
        <v>4.4691176470588241</v>
      </c>
      <c r="AB526" s="20" t="s">
        <v>1310</v>
      </c>
    </row>
    <row r="527" spans="1:28" ht="14" x14ac:dyDescent="0.15">
      <c r="A527" s="23" t="s">
        <v>1314</v>
      </c>
      <c r="B527" s="95"/>
      <c r="C527" s="22" t="s">
        <v>12</v>
      </c>
      <c r="D527" s="109" t="s">
        <v>53</v>
      </c>
      <c r="E527" s="121" t="s">
        <v>1302</v>
      </c>
      <c r="F527" s="92" t="s">
        <v>694</v>
      </c>
      <c r="G527" s="2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89"/>
        <v>16</v>
      </c>
      <c r="N527" s="20"/>
      <c r="O527" s="117">
        <v>2</v>
      </c>
      <c r="P527" s="21">
        <f>SUMIFS(VENTAS[Cantidad],VENTAS[Code],INVENTARIO4[[#This Row],[Code]])</f>
        <v>2</v>
      </c>
      <c r="Q527" s="21">
        <f>INVENTARIO4[[#This Row],[Entradas]]-INVENTARIO4[[#This Row],[Salidas]]</f>
        <v>0</v>
      </c>
      <c r="R527" s="20">
        <v>171</v>
      </c>
      <c r="S527" s="20">
        <v>17</v>
      </c>
      <c r="T527" s="20">
        <f t="shared" si="84"/>
        <v>10.058823529411764</v>
      </c>
      <c r="U527" s="21">
        <v>140</v>
      </c>
      <c r="V527" s="20">
        <v>17</v>
      </c>
      <c r="W527" s="20">
        <f t="shared" si="85"/>
        <v>2.38</v>
      </c>
      <c r="X527" s="20">
        <f t="shared" si="86"/>
        <v>12.438823529411764</v>
      </c>
      <c r="Y527" s="20">
        <f t="shared" si="87"/>
        <v>17.468235294117648</v>
      </c>
      <c r="Z527" s="20">
        <v>16</v>
      </c>
      <c r="AA527" s="20">
        <f t="shared" si="88"/>
        <v>3.5611764705882356</v>
      </c>
      <c r="AB527" s="20" t="s">
        <v>1310</v>
      </c>
    </row>
    <row r="528" spans="1:28" ht="14" x14ac:dyDescent="0.15">
      <c r="A528" s="23" t="s">
        <v>1315</v>
      </c>
      <c r="B528" s="95"/>
      <c r="C528" s="22" t="s">
        <v>12</v>
      </c>
      <c r="D528" s="109" t="s">
        <v>53</v>
      </c>
      <c r="E528" s="124" t="s">
        <v>1302</v>
      </c>
      <c r="F528" s="89" t="s">
        <v>699</v>
      </c>
      <c r="G528" s="2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89"/>
        <v>16</v>
      </c>
      <c r="N528" s="20"/>
      <c r="O528" s="119">
        <v>2</v>
      </c>
      <c r="P528" s="21">
        <f>SUMIFS(VENTAS[Cantidad],VENTAS[Code],INVENTARIO4[[#This Row],[Code]])</f>
        <v>2</v>
      </c>
      <c r="Q528" s="21">
        <f>INVENTARIO4[[#This Row],[Entradas]]-INVENTARIO4[[#This Row],[Salidas]]</f>
        <v>0</v>
      </c>
      <c r="R528" s="20">
        <v>171</v>
      </c>
      <c r="S528" s="20">
        <v>17</v>
      </c>
      <c r="T528" s="20">
        <f t="shared" si="84"/>
        <v>10.058823529411764</v>
      </c>
      <c r="U528" s="21">
        <v>140</v>
      </c>
      <c r="V528" s="20">
        <v>17</v>
      </c>
      <c r="W528" s="20">
        <f t="shared" si="85"/>
        <v>2.38</v>
      </c>
      <c r="X528" s="20">
        <f t="shared" si="86"/>
        <v>12.438823529411764</v>
      </c>
      <c r="Y528" s="20">
        <f t="shared" si="87"/>
        <v>17.468235294117648</v>
      </c>
      <c r="Z528" s="20">
        <v>16</v>
      </c>
      <c r="AA528" s="20">
        <f t="shared" si="88"/>
        <v>3.5611764705882356</v>
      </c>
      <c r="AB528" s="20" t="s">
        <v>1310</v>
      </c>
    </row>
    <row r="529" spans="1:28" ht="14" x14ac:dyDescent="0.15">
      <c r="A529" s="23" t="s">
        <v>1316</v>
      </c>
      <c r="B529" s="95"/>
      <c r="C529" s="22" t="s">
        <v>12</v>
      </c>
      <c r="D529" s="109" t="s">
        <v>417</v>
      </c>
      <c r="E529" s="121" t="s">
        <v>1303</v>
      </c>
      <c r="F529" s="92" t="s">
        <v>697</v>
      </c>
      <c r="G529" s="2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89"/>
        <v>25</v>
      </c>
      <c r="N529" s="20"/>
      <c r="O529" s="117">
        <v>1</v>
      </c>
      <c r="P529" s="21">
        <f>SUMIFS(VENTAS[Cantidad],VENTAS[Code],INVENTARIO4[[#This Row],[Code]])</f>
        <v>1</v>
      </c>
      <c r="Q529" s="21">
        <f>INVENTARIO4[[#This Row],[Entradas]]-INVENTARIO4[[#This Row],[Salidas]]</f>
        <v>0</v>
      </c>
      <c r="R529" s="20">
        <v>265</v>
      </c>
      <c r="S529" s="20">
        <v>17</v>
      </c>
      <c r="T529" s="20">
        <f t="shared" si="84"/>
        <v>15.588235294117647</v>
      </c>
      <c r="U529" s="21">
        <v>260</v>
      </c>
      <c r="V529" s="20">
        <v>17</v>
      </c>
      <c r="W529" s="20">
        <f t="shared" si="85"/>
        <v>4.42</v>
      </c>
      <c r="X529" s="20">
        <f t="shared" si="86"/>
        <v>20.008235294117647</v>
      </c>
      <c r="Y529" s="20">
        <f t="shared" si="87"/>
        <v>27.802352941176473</v>
      </c>
      <c r="Z529" s="20">
        <v>25</v>
      </c>
      <c r="AA529" s="20">
        <f t="shared" si="88"/>
        <v>4.9917647058823533</v>
      </c>
      <c r="AB529" s="20" t="s">
        <v>1310</v>
      </c>
    </row>
    <row r="530" spans="1:28" ht="14" x14ac:dyDescent="0.15">
      <c r="A530" s="23" t="s">
        <v>1318</v>
      </c>
      <c r="B530" s="95"/>
      <c r="C530" s="22" t="s">
        <v>12</v>
      </c>
      <c r="D530" s="109" t="s">
        <v>417</v>
      </c>
      <c r="E530" s="124" t="s">
        <v>1304</v>
      </c>
      <c r="F530" s="89" t="s">
        <v>697</v>
      </c>
      <c r="G530" s="2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89"/>
        <v>22</v>
      </c>
      <c r="N530" s="20"/>
      <c r="O530" s="119">
        <v>1</v>
      </c>
      <c r="P530" s="21">
        <f>SUMIFS(VENTAS[Cantidad],VENTAS[Code],INVENTARIO4[[#This Row],[Code]])</f>
        <v>1</v>
      </c>
      <c r="Q530" s="21">
        <f>INVENTARIO4[[#This Row],[Entradas]]-INVENTARIO4[[#This Row],[Salidas]]</f>
        <v>0</v>
      </c>
      <c r="R530" s="20">
        <v>185</v>
      </c>
      <c r="S530" s="20">
        <v>17</v>
      </c>
      <c r="T530" s="20">
        <f t="shared" si="84"/>
        <v>10.882352941176471</v>
      </c>
      <c r="U530" s="21">
        <v>160</v>
      </c>
      <c r="V530" s="20">
        <v>17</v>
      </c>
      <c r="W530" s="20">
        <f t="shared" si="85"/>
        <v>2.72</v>
      </c>
      <c r="X530" s="20">
        <f t="shared" si="86"/>
        <v>13.602352941176472</v>
      </c>
      <c r="Y530" s="20">
        <f t="shared" si="87"/>
        <v>19.043529411764705</v>
      </c>
      <c r="Z530" s="20">
        <v>22</v>
      </c>
      <c r="AA530" s="20">
        <f t="shared" si="88"/>
        <v>8.3976470588235284</v>
      </c>
      <c r="AB530" s="20" t="s">
        <v>1310</v>
      </c>
    </row>
    <row r="531" spans="1:28" ht="14" x14ac:dyDescent="0.15">
      <c r="A531" s="23" t="s">
        <v>1319</v>
      </c>
      <c r="B531" s="95"/>
      <c r="C531" s="22" t="s">
        <v>12</v>
      </c>
      <c r="D531" s="109" t="s">
        <v>1109</v>
      </c>
      <c r="E531" s="121" t="s">
        <v>1305</v>
      </c>
      <c r="F531" s="92" t="s">
        <v>1306</v>
      </c>
      <c r="G531" s="2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89"/>
        <v>25</v>
      </c>
      <c r="N531" s="20"/>
      <c r="O531" s="117">
        <v>1</v>
      </c>
      <c r="P531" s="21">
        <f>SUMIFS(VENTAS[Cantidad],VENTAS[Code],INVENTARIO4[[#This Row],[Code]])</f>
        <v>1</v>
      </c>
      <c r="Q531" s="21">
        <f>INVENTARIO4[[#This Row],[Entradas]]-INVENTARIO4[[#This Row],[Salidas]]</f>
        <v>0</v>
      </c>
      <c r="R531" s="20">
        <v>299</v>
      </c>
      <c r="S531" s="20">
        <v>17</v>
      </c>
      <c r="T531" s="20">
        <f t="shared" si="84"/>
        <v>17.588235294117649</v>
      </c>
      <c r="U531" s="21">
        <v>255</v>
      </c>
      <c r="V531" s="20">
        <v>17</v>
      </c>
      <c r="W531" s="20">
        <f t="shared" si="85"/>
        <v>4.335</v>
      </c>
      <c r="X531" s="20">
        <f t="shared" si="86"/>
        <v>21.923235294117649</v>
      </c>
      <c r="Y531" s="20">
        <f t="shared" si="87"/>
        <v>30.717352941176472</v>
      </c>
      <c r="Z531" s="20">
        <v>25</v>
      </c>
      <c r="AA531" s="20">
        <f t="shared" si="88"/>
        <v>3.0767647058823515</v>
      </c>
      <c r="AB531" s="20" t="s">
        <v>1310</v>
      </c>
    </row>
    <row r="532" spans="1:28" ht="14" x14ac:dyDescent="0.15">
      <c r="A532" s="23" t="s">
        <v>1322</v>
      </c>
      <c r="B532" s="95"/>
      <c r="C532" s="22" t="s">
        <v>12</v>
      </c>
      <c r="D532" s="109" t="s">
        <v>51</v>
      </c>
      <c r="E532" s="124" t="s">
        <v>1307</v>
      </c>
      <c r="F532" s="89" t="s">
        <v>699</v>
      </c>
      <c r="G532" s="2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89"/>
        <v>35</v>
      </c>
      <c r="N532" s="20"/>
      <c r="O532" s="119">
        <v>1</v>
      </c>
      <c r="P532" s="21">
        <f>SUMIFS(VENTAS[Cantidad],VENTAS[Code],INVENTARIO4[[#This Row],[Code]])</f>
        <v>1</v>
      </c>
      <c r="Q532" s="21">
        <f>INVENTARIO4[[#This Row],[Entradas]]-INVENTARIO4[[#This Row],[Salidas]]</f>
        <v>0</v>
      </c>
      <c r="R532" s="20">
        <v>275</v>
      </c>
      <c r="S532" s="20">
        <v>17</v>
      </c>
      <c r="T532" s="20">
        <f t="shared" si="84"/>
        <v>16.176470588235293</v>
      </c>
      <c r="U532" s="21">
        <v>355</v>
      </c>
      <c r="V532" s="20">
        <v>17</v>
      </c>
      <c r="W532" s="20">
        <f t="shared" si="85"/>
        <v>6.0350000000000001</v>
      </c>
      <c r="X532" s="20">
        <f t="shared" si="86"/>
        <v>22.211470588235294</v>
      </c>
      <c r="Y532" s="20">
        <f t="shared" si="87"/>
        <v>30.299705882352942</v>
      </c>
      <c r="Z532" s="20">
        <v>35</v>
      </c>
      <c r="AA532" s="20">
        <f t="shared" si="88"/>
        <v>12.788529411764706</v>
      </c>
      <c r="AB532" s="20" t="s">
        <v>1310</v>
      </c>
    </row>
    <row r="533" spans="1:28" ht="14" x14ac:dyDescent="0.15">
      <c r="A533" s="23" t="s">
        <v>1323</v>
      </c>
      <c r="B533" s="95"/>
      <c r="C533" s="120" t="s">
        <v>12</v>
      </c>
      <c r="D533" s="109" t="s">
        <v>51</v>
      </c>
      <c r="E533" s="124" t="s">
        <v>1307</v>
      </c>
      <c r="F533" s="89" t="s">
        <v>697</v>
      </c>
      <c r="G533" s="2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89"/>
        <v>35</v>
      </c>
      <c r="N533" s="20"/>
      <c r="O533" s="119">
        <v>1</v>
      </c>
      <c r="P533" s="21">
        <f>SUMIFS(VENTAS[Cantidad],VENTAS[Code],INVENTARIO4[[#This Row],[Code]])</f>
        <v>0</v>
      </c>
      <c r="Q533" s="21">
        <f>INVENTARIO4[[#This Row],[Entradas]]-INVENTARIO4[[#This Row],[Salidas]]</f>
        <v>1</v>
      </c>
      <c r="R533" s="20">
        <v>275</v>
      </c>
      <c r="S533" s="20">
        <v>17</v>
      </c>
      <c r="T533" s="20">
        <f t="shared" si="84"/>
        <v>16.176470588235293</v>
      </c>
      <c r="U533" s="21">
        <v>350</v>
      </c>
      <c r="V533" s="20">
        <v>17</v>
      </c>
      <c r="W533" s="20">
        <f t="shared" si="85"/>
        <v>5.95</v>
      </c>
      <c r="X533" s="20">
        <f t="shared" si="86"/>
        <v>22.126470588235293</v>
      </c>
      <c r="Y533" s="20">
        <f t="shared" si="87"/>
        <v>30.214705882352941</v>
      </c>
      <c r="Z533" s="20">
        <v>35</v>
      </c>
      <c r="AA533" s="20">
        <f t="shared" si="88"/>
        <v>12.873529411764707</v>
      </c>
      <c r="AB533" s="20" t="s">
        <v>1310</v>
      </c>
    </row>
    <row r="534" spans="1:28" x14ac:dyDescent="0.15">
      <c r="A534" s="23"/>
      <c r="B534" s="95"/>
      <c r="C534" s="120"/>
      <c r="D534" s="109"/>
      <c r="E534" s="122"/>
      <c r="F534" s="123"/>
      <c r="G534" s="21"/>
      <c r="H534" s="21"/>
      <c r="I534" s="21"/>
      <c r="J534" s="21"/>
      <c r="K534" s="21"/>
      <c r="L534" s="21"/>
      <c r="M534" s="19" t="e">
        <f t="shared" si="89"/>
        <v>#DIV/0!</v>
      </c>
      <c r="N534" s="20"/>
      <c r="O534" s="117"/>
      <c r="P534" s="21">
        <f>SUMIFS(VENTAS[Cantidad],VENTAS[Code],INVENTARIO4[[#This Row],[Code]])</f>
        <v>0</v>
      </c>
      <c r="Q534" s="21">
        <f>INVENTARIO4[[#This Row],[Entradas]]-INVENTARIO4[[#This Row],[Salidas]]</f>
        <v>0</v>
      </c>
      <c r="R534" s="20"/>
      <c r="S534" s="20"/>
      <c r="T534" s="20" t="e">
        <f t="shared" si="84"/>
        <v>#DIV/0!</v>
      </c>
      <c r="U534" s="21"/>
      <c r="V534" s="20"/>
      <c r="W534" s="20">
        <f t="shared" si="85"/>
        <v>0</v>
      </c>
      <c r="X534" s="20" t="e">
        <f t="shared" si="86"/>
        <v>#DIV/0!</v>
      </c>
      <c r="Y534" s="20" t="e">
        <f t="shared" si="87"/>
        <v>#DIV/0!</v>
      </c>
      <c r="Z534" s="20" t="e">
        <f t="shared" ref="Z534:Z547" si="90">ROUNDUP(Y534,0)</f>
        <v>#DIV/0!</v>
      </c>
      <c r="AA534" s="20" t="e">
        <f t="shared" si="88"/>
        <v>#DIV/0!</v>
      </c>
      <c r="AB534" s="20"/>
    </row>
    <row r="535" spans="1:28" x14ac:dyDescent="0.15">
      <c r="A535" s="23"/>
      <c r="B535" s="95"/>
      <c r="C535" s="120"/>
      <c r="D535" s="109"/>
      <c r="E535" s="122"/>
      <c r="F535" s="123"/>
      <c r="G535" s="21"/>
      <c r="H535" s="21"/>
      <c r="I535" s="21"/>
      <c r="J535" s="21"/>
      <c r="K535" s="21"/>
      <c r="L535" s="21"/>
      <c r="M535" s="19" t="e">
        <f t="shared" si="89"/>
        <v>#DIV/0!</v>
      </c>
      <c r="N535" s="20"/>
      <c r="O535" s="117"/>
      <c r="P535" s="21">
        <f>SUMIFS(VENTAS[Cantidad],VENTAS[Code],INVENTARIO4[[#This Row],[Code]])</f>
        <v>0</v>
      </c>
      <c r="Q535" s="21">
        <f>INVENTARIO4[[#This Row],[Entradas]]-INVENTARIO4[[#This Row],[Salidas]]</f>
        <v>0</v>
      </c>
      <c r="R535" s="20"/>
      <c r="S535" s="20"/>
      <c r="T535" s="20" t="e">
        <f t="shared" si="84"/>
        <v>#DIV/0!</v>
      </c>
      <c r="U535" s="21"/>
      <c r="V535" s="20"/>
      <c r="W535" s="20">
        <f t="shared" si="85"/>
        <v>0</v>
      </c>
      <c r="X535" s="20" t="e">
        <f t="shared" si="86"/>
        <v>#DIV/0!</v>
      </c>
      <c r="Y535" s="20" t="e">
        <f t="shared" si="87"/>
        <v>#DIV/0!</v>
      </c>
      <c r="Z535" s="20" t="e">
        <f t="shared" si="90"/>
        <v>#DIV/0!</v>
      </c>
      <c r="AA535" s="20" t="e">
        <f t="shared" si="88"/>
        <v>#DIV/0!</v>
      </c>
      <c r="AB535" s="20"/>
    </row>
    <row r="536" spans="1:28" x14ac:dyDescent="0.15">
      <c r="A536" s="23"/>
      <c r="B536" s="95"/>
      <c r="C536" s="120"/>
      <c r="D536" s="109"/>
      <c r="E536" s="122"/>
      <c r="F536" s="123"/>
      <c r="G536" s="21"/>
      <c r="H536" s="21"/>
      <c r="I536" s="21"/>
      <c r="J536" s="21"/>
      <c r="K536" s="21"/>
      <c r="L536" s="21"/>
      <c r="M536" s="19" t="e">
        <f t="shared" si="89"/>
        <v>#DIV/0!</v>
      </c>
      <c r="N536" s="20"/>
      <c r="O536" s="117"/>
      <c r="P536" s="21">
        <f>SUMIFS(VENTAS[Cantidad],VENTAS[Code],INVENTARIO4[[#This Row],[Code]])</f>
        <v>0</v>
      </c>
      <c r="Q536" s="21">
        <f>INVENTARIO4[[#This Row],[Entradas]]-INVENTARIO4[[#This Row],[Salidas]]</f>
        <v>0</v>
      </c>
      <c r="R536" s="20"/>
      <c r="S536" s="20"/>
      <c r="T536" s="20" t="e">
        <f t="shared" si="84"/>
        <v>#DIV/0!</v>
      </c>
      <c r="U536" s="21"/>
      <c r="V536" s="20"/>
      <c r="W536" s="20">
        <f t="shared" si="85"/>
        <v>0</v>
      </c>
      <c r="X536" s="20" t="e">
        <f t="shared" si="86"/>
        <v>#DIV/0!</v>
      </c>
      <c r="Y536" s="20" t="e">
        <f t="shared" si="87"/>
        <v>#DIV/0!</v>
      </c>
      <c r="Z536" s="20" t="e">
        <f t="shared" si="90"/>
        <v>#DIV/0!</v>
      </c>
      <c r="AA536" s="20" t="e">
        <f t="shared" si="88"/>
        <v>#DIV/0!</v>
      </c>
      <c r="AB536" s="20"/>
    </row>
    <row r="537" spans="1:28" x14ac:dyDescent="0.15">
      <c r="A537" s="23"/>
      <c r="B537" s="95"/>
      <c r="C537" s="120"/>
      <c r="D537" s="109"/>
      <c r="E537" s="122"/>
      <c r="F537" s="123"/>
      <c r="G537" s="21"/>
      <c r="H537" s="21"/>
      <c r="I537" s="21"/>
      <c r="J537" s="21"/>
      <c r="K537" s="21"/>
      <c r="L537" s="21"/>
      <c r="M537" s="19" t="e">
        <f t="shared" si="89"/>
        <v>#DIV/0!</v>
      </c>
      <c r="N537" s="20"/>
      <c r="O537" s="117"/>
      <c r="P537" s="21">
        <f>SUMIFS(VENTAS[Cantidad],VENTAS[Code],INVENTARIO4[[#This Row],[Code]])</f>
        <v>0</v>
      </c>
      <c r="Q537" s="21">
        <f>INVENTARIO4[[#This Row],[Entradas]]-INVENTARIO4[[#This Row],[Salidas]]</f>
        <v>0</v>
      </c>
      <c r="R537" s="20"/>
      <c r="S537" s="20"/>
      <c r="T537" s="20" t="e">
        <f t="shared" si="84"/>
        <v>#DIV/0!</v>
      </c>
      <c r="U537" s="21"/>
      <c r="V537" s="20"/>
      <c r="W537" s="20">
        <f t="shared" si="85"/>
        <v>0</v>
      </c>
      <c r="X537" s="20" t="e">
        <f t="shared" si="86"/>
        <v>#DIV/0!</v>
      </c>
      <c r="Y537" s="20" t="e">
        <f t="shared" si="87"/>
        <v>#DIV/0!</v>
      </c>
      <c r="Z537" s="20" t="e">
        <f t="shared" si="90"/>
        <v>#DIV/0!</v>
      </c>
      <c r="AA537" s="20" t="e">
        <f t="shared" si="88"/>
        <v>#DIV/0!</v>
      </c>
      <c r="AB537" s="20"/>
    </row>
    <row r="538" spans="1:28" x14ac:dyDescent="0.15">
      <c r="A538" s="23"/>
      <c r="B538" s="95"/>
      <c r="C538" s="120"/>
      <c r="D538" s="109"/>
      <c r="E538" s="122"/>
      <c r="F538" s="123"/>
      <c r="G538" s="21"/>
      <c r="H538" s="21"/>
      <c r="I538" s="21"/>
      <c r="J538" s="21"/>
      <c r="K538" s="21"/>
      <c r="L538" s="21"/>
      <c r="M538" s="19" t="e">
        <f t="shared" si="89"/>
        <v>#DIV/0!</v>
      </c>
      <c r="N538" s="20"/>
      <c r="O538" s="117"/>
      <c r="P538" s="21">
        <f>SUMIFS(VENTAS[Cantidad],VENTAS[Code],INVENTARIO4[[#This Row],[Code]])</f>
        <v>0</v>
      </c>
      <c r="Q538" s="21">
        <f>INVENTARIO4[[#This Row],[Entradas]]-INVENTARIO4[[#This Row],[Salidas]]</f>
        <v>0</v>
      </c>
      <c r="R538" s="20"/>
      <c r="S538" s="20"/>
      <c r="T538" s="20" t="e">
        <f t="shared" si="84"/>
        <v>#DIV/0!</v>
      </c>
      <c r="U538" s="21"/>
      <c r="V538" s="20"/>
      <c r="W538" s="20">
        <f t="shared" si="85"/>
        <v>0</v>
      </c>
      <c r="X538" s="20" t="e">
        <f t="shared" si="86"/>
        <v>#DIV/0!</v>
      </c>
      <c r="Y538" s="20" t="e">
        <f t="shared" si="87"/>
        <v>#DIV/0!</v>
      </c>
      <c r="Z538" s="20" t="e">
        <f t="shared" si="90"/>
        <v>#DIV/0!</v>
      </c>
      <c r="AA538" s="20" t="e">
        <f t="shared" si="88"/>
        <v>#DIV/0!</v>
      </c>
      <c r="AB538" s="20"/>
    </row>
    <row r="539" spans="1:28" x14ac:dyDescent="0.15">
      <c r="A539" s="23"/>
      <c r="B539" s="95"/>
      <c r="C539" s="120"/>
      <c r="D539" s="109"/>
      <c r="E539" s="122"/>
      <c r="F539" s="123"/>
      <c r="G539" s="21"/>
      <c r="H539" s="21"/>
      <c r="I539" s="21"/>
      <c r="J539" s="21"/>
      <c r="K539" s="21"/>
      <c r="L539" s="21"/>
      <c r="M539" s="19" t="e">
        <f t="shared" si="89"/>
        <v>#DIV/0!</v>
      </c>
      <c r="N539" s="20"/>
      <c r="O539" s="117"/>
      <c r="P539" s="21">
        <f>SUMIFS(VENTAS[Cantidad],VENTAS[Code],INVENTARIO4[[#This Row],[Code]])</f>
        <v>0</v>
      </c>
      <c r="Q539" s="21">
        <f>INVENTARIO4[[#This Row],[Entradas]]-INVENTARIO4[[#This Row],[Salidas]]</f>
        <v>0</v>
      </c>
      <c r="R539" s="20"/>
      <c r="S539" s="20"/>
      <c r="T539" s="20" t="e">
        <f t="shared" si="84"/>
        <v>#DIV/0!</v>
      </c>
      <c r="U539" s="21"/>
      <c r="V539" s="20"/>
      <c r="W539" s="20">
        <f t="shared" si="85"/>
        <v>0</v>
      </c>
      <c r="X539" s="20" t="e">
        <f t="shared" si="86"/>
        <v>#DIV/0!</v>
      </c>
      <c r="Y539" s="20" t="e">
        <f t="shared" si="87"/>
        <v>#DIV/0!</v>
      </c>
      <c r="Z539" s="20" t="e">
        <f t="shared" si="90"/>
        <v>#DIV/0!</v>
      </c>
      <c r="AA539" s="20" t="e">
        <f t="shared" si="88"/>
        <v>#DIV/0!</v>
      </c>
      <c r="AB539" s="20"/>
    </row>
    <row r="540" spans="1:28" x14ac:dyDescent="0.15">
      <c r="A540" s="23"/>
      <c r="B540" s="95"/>
      <c r="C540" s="120"/>
      <c r="D540" s="109"/>
      <c r="E540" s="122"/>
      <c r="F540" s="123"/>
      <c r="G540" s="21"/>
      <c r="H540" s="21"/>
      <c r="I540" s="21"/>
      <c r="J540" s="21"/>
      <c r="K540" s="21"/>
      <c r="L540" s="21"/>
      <c r="M540" s="19" t="e">
        <f t="shared" si="89"/>
        <v>#DIV/0!</v>
      </c>
      <c r="N540" s="20"/>
      <c r="O540" s="117"/>
      <c r="P540" s="21">
        <f>SUMIFS(VENTAS[Cantidad],VENTAS[Code],INVENTARIO4[[#This Row],[Code]])</f>
        <v>0</v>
      </c>
      <c r="Q540" s="21">
        <f>INVENTARIO4[[#This Row],[Entradas]]-INVENTARIO4[[#This Row],[Salidas]]</f>
        <v>0</v>
      </c>
      <c r="R540" s="20"/>
      <c r="S540" s="20"/>
      <c r="T540" s="20" t="e">
        <f t="shared" si="84"/>
        <v>#DIV/0!</v>
      </c>
      <c r="U540" s="21"/>
      <c r="V540" s="20"/>
      <c r="W540" s="20">
        <f t="shared" si="85"/>
        <v>0</v>
      </c>
      <c r="X540" s="20" t="e">
        <f t="shared" si="86"/>
        <v>#DIV/0!</v>
      </c>
      <c r="Y540" s="20" t="e">
        <f t="shared" si="87"/>
        <v>#DIV/0!</v>
      </c>
      <c r="Z540" s="20" t="e">
        <f t="shared" si="90"/>
        <v>#DIV/0!</v>
      </c>
      <c r="AA540" s="20" t="e">
        <f t="shared" si="88"/>
        <v>#DIV/0!</v>
      </c>
      <c r="AB540" s="20"/>
    </row>
    <row r="541" spans="1:28" x14ac:dyDescent="0.15">
      <c r="A541" s="23"/>
      <c r="B541" s="95"/>
      <c r="C541" s="120"/>
      <c r="D541" s="109"/>
      <c r="E541" s="122"/>
      <c r="F541" s="123"/>
      <c r="G541" s="21"/>
      <c r="H541" s="21"/>
      <c r="I541" s="21"/>
      <c r="J541" s="21"/>
      <c r="K541" s="21"/>
      <c r="L541" s="21"/>
      <c r="M541" s="19" t="e">
        <f t="shared" si="89"/>
        <v>#DIV/0!</v>
      </c>
      <c r="N541" s="20"/>
      <c r="O541" s="117"/>
      <c r="P541" s="21">
        <f>SUMIFS(VENTAS[Cantidad],VENTAS[Code],INVENTARIO4[[#This Row],[Code]])</f>
        <v>0</v>
      </c>
      <c r="Q541" s="21">
        <f>INVENTARIO4[[#This Row],[Entradas]]-INVENTARIO4[[#This Row],[Salidas]]</f>
        <v>0</v>
      </c>
      <c r="R541" s="20"/>
      <c r="S541" s="20"/>
      <c r="T541" s="20" t="e">
        <f t="shared" si="84"/>
        <v>#DIV/0!</v>
      </c>
      <c r="U541" s="21"/>
      <c r="V541" s="20"/>
      <c r="W541" s="20">
        <f t="shared" si="85"/>
        <v>0</v>
      </c>
      <c r="X541" s="20" t="e">
        <f t="shared" si="86"/>
        <v>#DIV/0!</v>
      </c>
      <c r="Y541" s="20" t="e">
        <f t="shared" si="87"/>
        <v>#DIV/0!</v>
      </c>
      <c r="Z541" s="20" t="e">
        <f t="shared" si="90"/>
        <v>#DIV/0!</v>
      </c>
      <c r="AA541" s="20" t="e">
        <f t="shared" si="88"/>
        <v>#DIV/0!</v>
      </c>
      <c r="AB541" s="20"/>
    </row>
    <row r="542" spans="1:28" x14ac:dyDescent="0.15">
      <c r="A542" s="23"/>
      <c r="B542" s="95"/>
      <c r="C542" s="120"/>
      <c r="D542" s="109"/>
      <c r="E542" s="122"/>
      <c r="F542" s="123"/>
      <c r="G542" s="21"/>
      <c r="H542" s="21"/>
      <c r="I542" s="21"/>
      <c r="J542" s="21"/>
      <c r="K542" s="21"/>
      <c r="L542" s="21"/>
      <c r="M542" s="19" t="e">
        <f t="shared" si="89"/>
        <v>#DIV/0!</v>
      </c>
      <c r="N542" s="20"/>
      <c r="O542" s="117"/>
      <c r="P542" s="21">
        <f>SUMIFS(VENTAS[Cantidad],VENTAS[Code],INVENTARIO4[[#This Row],[Code]])</f>
        <v>0</v>
      </c>
      <c r="Q542" s="21">
        <f>INVENTARIO4[[#This Row],[Entradas]]-INVENTARIO4[[#This Row],[Salidas]]</f>
        <v>0</v>
      </c>
      <c r="R542" s="20"/>
      <c r="S542" s="20"/>
      <c r="T542" s="20" t="e">
        <f t="shared" si="84"/>
        <v>#DIV/0!</v>
      </c>
      <c r="U542" s="21"/>
      <c r="V542" s="20"/>
      <c r="W542" s="20">
        <f t="shared" si="85"/>
        <v>0</v>
      </c>
      <c r="X542" s="20" t="e">
        <f t="shared" si="86"/>
        <v>#DIV/0!</v>
      </c>
      <c r="Y542" s="20" t="e">
        <f t="shared" si="87"/>
        <v>#DIV/0!</v>
      </c>
      <c r="Z542" s="20" t="e">
        <f t="shared" si="90"/>
        <v>#DIV/0!</v>
      </c>
      <c r="AA542" s="20" t="e">
        <f t="shared" si="88"/>
        <v>#DIV/0!</v>
      </c>
      <c r="AB542" s="20"/>
    </row>
    <row r="543" spans="1:28" x14ac:dyDescent="0.15">
      <c r="A543" s="23"/>
      <c r="B543" s="95"/>
      <c r="C543" s="120"/>
      <c r="D543" s="109"/>
      <c r="E543" s="122"/>
      <c r="F543" s="123"/>
      <c r="G543" s="21"/>
      <c r="H543" s="21"/>
      <c r="I543" s="21"/>
      <c r="J543" s="21"/>
      <c r="K543" s="21"/>
      <c r="L543" s="21"/>
      <c r="M543" s="19" t="e">
        <f t="shared" si="89"/>
        <v>#DIV/0!</v>
      </c>
      <c r="N543" s="20"/>
      <c r="O543" s="117"/>
      <c r="P543" s="21">
        <f>SUMIFS(VENTAS[Cantidad],VENTAS[Code],INVENTARIO4[[#This Row],[Code]])</f>
        <v>0</v>
      </c>
      <c r="Q543" s="21">
        <f>INVENTARIO4[[#This Row],[Entradas]]-INVENTARIO4[[#This Row],[Salidas]]</f>
        <v>0</v>
      </c>
      <c r="R543" s="20"/>
      <c r="S543" s="20"/>
      <c r="T543" s="20" t="e">
        <f t="shared" si="84"/>
        <v>#DIV/0!</v>
      </c>
      <c r="U543" s="21"/>
      <c r="V543" s="20"/>
      <c r="W543" s="20">
        <f t="shared" si="85"/>
        <v>0</v>
      </c>
      <c r="X543" s="20" t="e">
        <f t="shared" si="86"/>
        <v>#DIV/0!</v>
      </c>
      <c r="Y543" s="20" t="e">
        <f t="shared" si="87"/>
        <v>#DIV/0!</v>
      </c>
      <c r="Z543" s="20" t="e">
        <f t="shared" si="90"/>
        <v>#DIV/0!</v>
      </c>
      <c r="AA543" s="20" t="e">
        <f t="shared" si="88"/>
        <v>#DIV/0!</v>
      </c>
      <c r="AB543" s="20"/>
    </row>
    <row r="544" spans="1:28" x14ac:dyDescent="0.15">
      <c r="A544" s="23"/>
      <c r="B544" s="95"/>
      <c r="C544" s="120"/>
      <c r="D544" s="109"/>
      <c r="E544" s="122"/>
      <c r="F544" s="123"/>
      <c r="G544" s="21"/>
      <c r="H544" s="21"/>
      <c r="I544" s="21"/>
      <c r="J544" s="21"/>
      <c r="K544" s="21"/>
      <c r="L544" s="21"/>
      <c r="M544" s="19" t="e">
        <f t="shared" si="89"/>
        <v>#DIV/0!</v>
      </c>
      <c r="N544" s="20"/>
      <c r="O544" s="117"/>
      <c r="P544" s="21">
        <f>SUMIFS(VENTAS[Cantidad],VENTAS[Code],INVENTARIO4[[#This Row],[Code]])</f>
        <v>0</v>
      </c>
      <c r="Q544" s="21">
        <f>INVENTARIO4[[#This Row],[Entradas]]-INVENTARIO4[[#This Row],[Salidas]]</f>
        <v>0</v>
      </c>
      <c r="R544" s="20"/>
      <c r="S544" s="20"/>
      <c r="T544" s="20" t="e">
        <f t="shared" si="84"/>
        <v>#DIV/0!</v>
      </c>
      <c r="U544" s="21"/>
      <c r="V544" s="20"/>
      <c r="W544" s="20">
        <f t="shared" si="85"/>
        <v>0</v>
      </c>
      <c r="X544" s="20" t="e">
        <f t="shared" si="86"/>
        <v>#DIV/0!</v>
      </c>
      <c r="Y544" s="20" t="e">
        <f t="shared" si="87"/>
        <v>#DIV/0!</v>
      </c>
      <c r="Z544" s="20" t="e">
        <f t="shared" si="90"/>
        <v>#DIV/0!</v>
      </c>
      <c r="AA544" s="20" t="e">
        <f t="shared" si="88"/>
        <v>#DIV/0!</v>
      </c>
      <c r="AB544" s="20"/>
    </row>
    <row r="545" spans="1:28" x14ac:dyDescent="0.15">
      <c r="A545" s="23"/>
      <c r="B545" s="95"/>
      <c r="C545" s="120"/>
      <c r="D545" s="109"/>
      <c r="E545" s="122"/>
      <c r="F545" s="123"/>
      <c r="G545" s="21"/>
      <c r="H545" s="21"/>
      <c r="I545" s="21"/>
      <c r="J545" s="21"/>
      <c r="K545" s="21"/>
      <c r="L545" s="21"/>
      <c r="M545" s="19" t="e">
        <f t="shared" si="89"/>
        <v>#DIV/0!</v>
      </c>
      <c r="N545" s="20"/>
      <c r="O545" s="117"/>
      <c r="P545" s="21">
        <f>SUMIFS(VENTAS[Cantidad],VENTAS[Code],INVENTARIO4[[#This Row],[Code]])</f>
        <v>0</v>
      </c>
      <c r="Q545" s="21">
        <f>INVENTARIO4[[#This Row],[Entradas]]-INVENTARIO4[[#This Row],[Salidas]]</f>
        <v>0</v>
      </c>
      <c r="R545" s="20"/>
      <c r="S545" s="20"/>
      <c r="T545" s="20" t="e">
        <f t="shared" si="84"/>
        <v>#DIV/0!</v>
      </c>
      <c r="U545" s="21"/>
      <c r="V545" s="20"/>
      <c r="W545" s="20">
        <f t="shared" si="85"/>
        <v>0</v>
      </c>
      <c r="X545" s="20" t="e">
        <f t="shared" si="86"/>
        <v>#DIV/0!</v>
      </c>
      <c r="Y545" s="20" t="e">
        <f t="shared" si="87"/>
        <v>#DIV/0!</v>
      </c>
      <c r="Z545" s="20" t="e">
        <f t="shared" si="90"/>
        <v>#DIV/0!</v>
      </c>
      <c r="AA545" s="20" t="e">
        <f t="shared" si="88"/>
        <v>#DIV/0!</v>
      </c>
      <c r="AB545" s="20"/>
    </row>
    <row r="546" spans="1:28" x14ac:dyDescent="0.15">
      <c r="A546" s="23"/>
      <c r="B546" s="95"/>
      <c r="C546" s="120"/>
      <c r="D546" s="109"/>
      <c r="E546" s="122"/>
      <c r="F546" s="123"/>
      <c r="G546" s="21"/>
      <c r="H546" s="21"/>
      <c r="I546" s="21"/>
      <c r="J546" s="21"/>
      <c r="K546" s="21"/>
      <c r="L546" s="21"/>
      <c r="M546" s="19" t="e">
        <f t="shared" si="89"/>
        <v>#DIV/0!</v>
      </c>
      <c r="N546" s="20"/>
      <c r="O546" s="117"/>
      <c r="P546" s="21">
        <f>SUMIFS(VENTAS[Cantidad],VENTAS[Code],INVENTARIO4[[#This Row],[Code]])</f>
        <v>0</v>
      </c>
      <c r="Q546" s="21">
        <f>INVENTARIO4[[#This Row],[Entradas]]-INVENTARIO4[[#This Row],[Salidas]]</f>
        <v>0</v>
      </c>
      <c r="R546" s="20"/>
      <c r="S546" s="20"/>
      <c r="T546" s="20" t="e">
        <f t="shared" si="84"/>
        <v>#DIV/0!</v>
      </c>
      <c r="U546" s="21"/>
      <c r="V546" s="20"/>
      <c r="W546" s="20">
        <f t="shared" si="85"/>
        <v>0</v>
      </c>
      <c r="X546" s="20" t="e">
        <f t="shared" si="86"/>
        <v>#DIV/0!</v>
      </c>
      <c r="Y546" s="20" t="e">
        <f t="shared" si="87"/>
        <v>#DIV/0!</v>
      </c>
      <c r="Z546" s="20" t="e">
        <f t="shared" si="90"/>
        <v>#DIV/0!</v>
      </c>
      <c r="AA546" s="20" t="e">
        <f t="shared" si="88"/>
        <v>#DIV/0!</v>
      </c>
      <c r="AB546" s="20"/>
    </row>
    <row r="547" spans="1:28" x14ac:dyDescent="0.15">
      <c r="A547" s="23"/>
      <c r="B547" s="95"/>
      <c r="C547" s="120"/>
      <c r="D547" s="109"/>
      <c r="E547" s="122"/>
      <c r="F547" s="123"/>
      <c r="G547" s="21"/>
      <c r="H547" s="21"/>
      <c r="I547" s="21"/>
      <c r="J547" s="21"/>
      <c r="K547" s="21"/>
      <c r="L547" s="21"/>
      <c r="M547" s="19" t="e">
        <f t="shared" si="89"/>
        <v>#DIV/0!</v>
      </c>
      <c r="N547" s="20"/>
      <c r="O547" s="117"/>
      <c r="P547" s="21">
        <v>1</v>
      </c>
      <c r="Q547" s="21">
        <f>INVENTARIO4[[#This Row],[Entradas]]-INVENTARIO4[[#This Row],[Salidas]]</f>
        <v>-1</v>
      </c>
      <c r="R547" s="20"/>
      <c r="S547" s="20"/>
      <c r="T547" s="20" t="e">
        <f t="shared" si="84"/>
        <v>#DIV/0!</v>
      </c>
      <c r="U547" s="21"/>
      <c r="V547" s="20"/>
      <c r="W547" s="20">
        <f t="shared" si="85"/>
        <v>0</v>
      </c>
      <c r="X547" s="20" t="e">
        <f t="shared" si="86"/>
        <v>#DIV/0!</v>
      </c>
      <c r="Y547" s="20" t="e">
        <f t="shared" si="87"/>
        <v>#DIV/0!</v>
      </c>
      <c r="Z547" s="20" t="e">
        <f t="shared" si="90"/>
        <v>#DIV/0!</v>
      </c>
      <c r="AA547" s="20" t="e">
        <f t="shared" si="88"/>
        <v>#DIV/0!</v>
      </c>
      <c r="AB547" s="20"/>
    </row>
    <row r="548" spans="1:28" x14ac:dyDescent="0.15">
      <c r="F548" s="74"/>
    </row>
    <row r="549" spans="1:28" x14ac:dyDescent="0.15">
      <c r="F549" s="74"/>
    </row>
    <row r="550" spans="1:28" x14ac:dyDescent="0.15">
      <c r="F550" s="74"/>
    </row>
    <row r="551" spans="1:28" x14ac:dyDescent="0.15">
      <c r="F551" s="74"/>
    </row>
    <row r="552" spans="1:28" x14ac:dyDescent="0.15">
      <c r="F552" s="74"/>
    </row>
    <row r="553" spans="1:28" x14ac:dyDescent="0.15">
      <c r="F553" s="74"/>
    </row>
    <row r="554" spans="1:28" x14ac:dyDescent="0.15">
      <c r="F554" s="74"/>
    </row>
    <row r="555" spans="1:28" x14ac:dyDescent="0.15">
      <c r="F555" s="74"/>
    </row>
    <row r="556" spans="1:28" x14ac:dyDescent="0.15">
      <c r="F556" s="74"/>
    </row>
    <row r="557" spans="1:28" x14ac:dyDescent="0.15">
      <c r="F557" s="74"/>
    </row>
    <row r="558" spans="1:28" x14ac:dyDescent="0.15">
      <c r="F558" s="74"/>
    </row>
    <row r="559" spans="1:28" x14ac:dyDescent="0.15">
      <c r="F559" s="74"/>
    </row>
    <row r="560" spans="1:28" x14ac:dyDescent="0.15">
      <c r="F560" s="74"/>
    </row>
    <row r="561" spans="6:6" x14ac:dyDescent="0.15">
      <c r="F561" s="74"/>
    </row>
    <row r="562" spans="6:6" x14ac:dyDescent="0.15">
      <c r="F562" s="74"/>
    </row>
    <row r="563" spans="6:6" x14ac:dyDescent="0.15">
      <c r="F563" s="74"/>
    </row>
    <row r="564" spans="6:6" x14ac:dyDescent="0.15">
      <c r="F564" s="74"/>
    </row>
    <row r="565" spans="6:6" x14ac:dyDescent="0.15">
      <c r="F565" s="74"/>
    </row>
    <row r="566" spans="6:6" x14ac:dyDescent="0.15">
      <c r="F566" s="74"/>
    </row>
    <row r="567" spans="6:6" x14ac:dyDescent="0.15">
      <c r="F567" s="74"/>
    </row>
    <row r="568" spans="6:6" x14ac:dyDescent="0.15">
      <c r="F568" s="74"/>
    </row>
    <row r="569" spans="6:6" x14ac:dyDescent="0.15">
      <c r="F569" s="74"/>
    </row>
    <row r="570" spans="6:6" x14ac:dyDescent="0.15">
      <c r="F570" s="74"/>
    </row>
    <row r="571" spans="6:6" x14ac:dyDescent="0.15">
      <c r="F571" s="74"/>
    </row>
    <row r="572" spans="6:6" x14ac:dyDescent="0.15">
      <c r="F572" s="74"/>
    </row>
    <row r="573" spans="6:6" x14ac:dyDescent="0.15">
      <c r="F573" s="74"/>
    </row>
    <row r="574" spans="6:6" x14ac:dyDescent="0.15">
      <c r="F574" s="74"/>
    </row>
    <row r="575" spans="6:6" x14ac:dyDescent="0.15">
      <c r="F575" s="74"/>
    </row>
    <row r="576" spans="6:6" x14ac:dyDescent="0.15">
      <c r="F576" s="74"/>
    </row>
    <row r="577" spans="6:6" x14ac:dyDescent="0.15">
      <c r="F577" s="74"/>
    </row>
    <row r="578" spans="6:6" x14ac:dyDescent="0.15">
      <c r="F578" s="74"/>
    </row>
    <row r="579" spans="6:6" x14ac:dyDescent="0.15">
      <c r="F579" s="74"/>
    </row>
    <row r="580" spans="6:6" x14ac:dyDescent="0.15">
      <c r="F580" s="74"/>
    </row>
    <row r="581" spans="6:6" x14ac:dyDescent="0.15">
      <c r="F581" s="74"/>
    </row>
    <row r="582" spans="6:6" x14ac:dyDescent="0.15">
      <c r="F582" s="74"/>
    </row>
    <row r="583" spans="6:6" x14ac:dyDescent="0.15">
      <c r="F583" s="74"/>
    </row>
    <row r="584" spans="6:6" x14ac:dyDescent="0.15">
      <c r="F584" s="74"/>
    </row>
    <row r="585" spans="6:6" x14ac:dyDescent="0.15">
      <c r="F585" s="74"/>
    </row>
    <row r="586" spans="6:6" x14ac:dyDescent="0.15">
      <c r="F586" s="74"/>
    </row>
    <row r="587" spans="6:6" x14ac:dyDescent="0.15">
      <c r="F587" s="74"/>
    </row>
    <row r="588" spans="6:6" x14ac:dyDescent="0.15">
      <c r="F588" s="74"/>
    </row>
    <row r="589" spans="6:6" x14ac:dyDescent="0.15">
      <c r="F589" s="74"/>
    </row>
    <row r="590" spans="6:6" x14ac:dyDescent="0.15">
      <c r="F590" s="74"/>
    </row>
    <row r="591" spans="6:6" x14ac:dyDescent="0.15">
      <c r="F591" s="74"/>
    </row>
    <row r="592" spans="6:6" x14ac:dyDescent="0.15">
      <c r="F592" s="74"/>
    </row>
    <row r="593" spans="6:6" x14ac:dyDescent="0.15">
      <c r="F593" s="74"/>
    </row>
    <row r="594" spans="6:6" x14ac:dyDescent="0.15">
      <c r="F594" s="74"/>
    </row>
    <row r="595" spans="6:6" x14ac:dyDescent="0.15">
      <c r="F595" s="74"/>
    </row>
    <row r="596" spans="6:6" x14ac:dyDescent="0.15">
      <c r="F596" s="74"/>
    </row>
    <row r="597" spans="6:6" x14ac:dyDescent="0.15">
      <c r="F597" s="74"/>
    </row>
    <row r="598" spans="6:6" x14ac:dyDescent="0.15">
      <c r="F598" s="74"/>
    </row>
    <row r="599" spans="6:6" x14ac:dyDescent="0.15">
      <c r="F599" s="74"/>
    </row>
    <row r="600" spans="6:6" x14ac:dyDescent="0.15">
      <c r="F600" s="74"/>
    </row>
    <row r="601" spans="6:6" x14ac:dyDescent="0.15">
      <c r="F601" s="74"/>
    </row>
    <row r="602" spans="6:6" x14ac:dyDescent="0.15">
      <c r="F602" s="74"/>
    </row>
    <row r="603" spans="6:6" x14ac:dyDescent="0.15">
      <c r="F603" s="74"/>
    </row>
    <row r="604" spans="6:6" x14ac:dyDescent="0.15">
      <c r="F604" s="74"/>
    </row>
    <row r="605" spans="6:6" x14ac:dyDescent="0.15">
      <c r="F605" s="74"/>
    </row>
    <row r="606" spans="6:6" x14ac:dyDescent="0.15">
      <c r="F606" s="74"/>
    </row>
    <row r="607" spans="6:6" x14ac:dyDescent="0.15">
      <c r="F607" s="74"/>
    </row>
    <row r="608" spans="6:6" x14ac:dyDescent="0.15">
      <c r="F608" s="74"/>
    </row>
    <row r="609" spans="6:6" x14ac:dyDescent="0.15">
      <c r="F609" s="74"/>
    </row>
    <row r="610" spans="6:6" x14ac:dyDescent="0.15">
      <c r="F610" s="74"/>
    </row>
    <row r="611" spans="6:6" x14ac:dyDescent="0.15">
      <c r="F611" s="74"/>
    </row>
    <row r="612" spans="6:6" x14ac:dyDescent="0.15">
      <c r="F612" s="74"/>
    </row>
    <row r="613" spans="6:6" x14ac:dyDescent="0.15">
      <c r="F613" s="74"/>
    </row>
    <row r="614" spans="6:6" x14ac:dyDescent="0.15">
      <c r="F614" s="74"/>
    </row>
    <row r="615" spans="6:6" x14ac:dyDescent="0.15">
      <c r="F615" s="74"/>
    </row>
    <row r="616" spans="6:6" x14ac:dyDescent="0.15">
      <c r="F616" s="74"/>
    </row>
    <row r="617" spans="6:6" x14ac:dyDescent="0.15">
      <c r="F617" s="74"/>
    </row>
    <row r="618" spans="6:6" x14ac:dyDescent="0.15">
      <c r="F618" s="74"/>
    </row>
    <row r="619" spans="6:6" x14ac:dyDescent="0.15">
      <c r="F619" s="74"/>
    </row>
    <row r="620" spans="6:6" x14ac:dyDescent="0.15">
      <c r="F620" s="74"/>
    </row>
    <row r="621" spans="6:6" x14ac:dyDescent="0.15">
      <c r="F621" s="74"/>
    </row>
    <row r="622" spans="6:6" x14ac:dyDescent="0.15">
      <c r="F622" s="74"/>
    </row>
    <row r="623" spans="6:6" x14ac:dyDescent="0.15">
      <c r="F623" s="75"/>
    </row>
  </sheetData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39" priority="1">
      <formula>$Q3=0</formula>
    </cfRule>
  </conditionalFormatting>
  <conditionalFormatting sqref="Q3:Q547">
    <cfRule type="cellIs" dxfId="38" priority="3" operator="lessThan">
      <formula>0</formula>
    </cfRule>
    <cfRule type="cellIs" dxfId="37" priority="4" operator="lessThan">
      <formula>0</formula>
    </cfRule>
  </conditionalFormatting>
  <conditionalFormatting sqref="R3:AA547">
    <cfRule type="containsBlanks" dxfId="36" priority="2">
      <formula>LEN(TRIM(R3))=0</formula>
    </cfRule>
  </conditionalFormatting>
  <conditionalFormatting sqref="C340">
    <cfRule type="expression" dxfId="35" priority="5">
      <formula>$Q341=0</formula>
    </cfRule>
  </conditionalFormatting>
  <conditionalFormatting sqref="A3:A547">
    <cfRule type="duplicateValues" dxfId="34" priority="6"/>
  </conditionalFormatting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569"/>
  <sheetViews>
    <sheetView topLeftCell="A443" zoomScale="140" zoomScaleNormal="140" workbookViewId="0">
      <selection activeCell="A346" sqref="A346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1361</v>
      </c>
      <c r="B2" s="53" t="str">
        <f t="shared" ref="B2:B65" si="0">"https://github.com/uberboutique/whataform-repo/raw/main/pictures/"&amp;A2&amp;".jpg"</f>
        <v>https://github.com/uberboutique/whataform-repo/raw/main/pictures/UB0001.jpg</v>
      </c>
    </row>
    <row r="3" spans="1:2" ht="14" x14ac:dyDescent="0.15">
      <c r="A3" s="49" t="s">
        <v>1362</v>
      </c>
      <c r="B3" s="53" t="str">
        <f t="shared" si="0"/>
        <v>https://github.com/uberboutique/whataform-repo/raw/main/pictures/UB0002.jpg</v>
      </c>
    </row>
    <row r="4" spans="1:2" ht="14" x14ac:dyDescent="0.15">
      <c r="A4" s="49" t="s">
        <v>1363</v>
      </c>
      <c r="B4" s="53" t="str">
        <f t="shared" si="0"/>
        <v>https://github.com/uberboutique/whataform-repo/raw/main/pictures/UB0003.jpg</v>
      </c>
    </row>
    <row r="5" spans="1:2" ht="14" x14ac:dyDescent="0.15">
      <c r="A5" s="49" t="s">
        <v>1364</v>
      </c>
      <c r="B5" s="53" t="str">
        <f t="shared" si="0"/>
        <v>https://github.com/uberboutique/whataform-repo/raw/main/pictures/UB0004.jpg</v>
      </c>
    </row>
    <row r="6" spans="1:2" ht="14" x14ac:dyDescent="0.15">
      <c r="A6" s="49" t="s">
        <v>1365</v>
      </c>
      <c r="B6" s="53" t="str">
        <f t="shared" si="0"/>
        <v>https://github.com/uberboutique/whataform-repo/raw/main/pictures/UB0005.jpg</v>
      </c>
    </row>
    <row r="7" spans="1:2" ht="14" x14ac:dyDescent="0.15">
      <c r="A7" s="49" t="s">
        <v>89</v>
      </c>
      <c r="B7" s="53" t="str">
        <f t="shared" si="0"/>
        <v>https://github.com/uberboutique/whataform-repo/raw/main/pictures/V0003.jpg</v>
      </c>
    </row>
    <row r="8" spans="1:2" ht="14" x14ac:dyDescent="0.15">
      <c r="A8" s="49" t="s">
        <v>393</v>
      </c>
      <c r="B8" s="53" t="str">
        <f t="shared" si="0"/>
        <v>https://github.com/uberboutique/whataform-repo/raw/main/pictures/PA0001.jpg</v>
      </c>
    </row>
    <row r="9" spans="1:2" ht="14" x14ac:dyDescent="0.15">
      <c r="A9" s="49" t="s">
        <v>394</v>
      </c>
      <c r="B9" s="53" t="str">
        <f t="shared" si="0"/>
        <v>https://github.com/uberboutique/whataform-repo/raw/main/pictures/PA0002.jpg</v>
      </c>
    </row>
    <row r="10" spans="1:2" ht="14" x14ac:dyDescent="0.15">
      <c r="A10" s="49" t="s">
        <v>395</v>
      </c>
      <c r="B10" s="53" t="str">
        <f t="shared" si="0"/>
        <v>https://github.com/uberboutique/whataform-repo/raw/main/pictures/PA0003.jpg</v>
      </c>
    </row>
    <row r="11" spans="1:2" ht="14" x14ac:dyDescent="0.15">
      <c r="A11" s="49" t="s">
        <v>48</v>
      </c>
      <c r="B11" s="53" t="str">
        <f t="shared" si="0"/>
        <v>https://github.com/uberboutique/whataform-repo/raw/main/pictures/T0001.jpg</v>
      </c>
    </row>
    <row r="12" spans="1:2" ht="14" x14ac:dyDescent="0.15">
      <c r="A12" s="49" t="s">
        <v>1366</v>
      </c>
      <c r="B12" s="53" t="str">
        <f t="shared" si="0"/>
        <v>https://github.com/uberboutique/whataform-repo/raw/main/pictures/UB0006.jpg</v>
      </c>
    </row>
    <row r="13" spans="1:2" ht="14" x14ac:dyDescent="0.15">
      <c r="A13" s="49" t="s">
        <v>1367</v>
      </c>
      <c r="B13" s="53" t="str">
        <f t="shared" si="0"/>
        <v>https://github.com/uberboutique/whataform-repo/raw/main/pictures/UB0007.jpg</v>
      </c>
    </row>
    <row r="14" spans="1:2" ht="14" x14ac:dyDescent="0.15">
      <c r="A14" s="49" t="s">
        <v>1368</v>
      </c>
      <c r="B14" s="53" t="str">
        <f t="shared" si="0"/>
        <v>https://github.com/uberboutique/whataform-repo/raw/main/pictures/UB0008.jpg</v>
      </c>
    </row>
    <row r="15" spans="1:2" ht="14" x14ac:dyDescent="0.15">
      <c r="A15" s="49" t="s">
        <v>1369</v>
      </c>
      <c r="B15" s="53" t="str">
        <f t="shared" si="0"/>
        <v>https://github.com/uberboutique/whataform-repo/raw/main/pictures/UB0009.jpg</v>
      </c>
    </row>
    <row r="16" spans="1:2" ht="14" x14ac:dyDescent="0.15">
      <c r="A16" s="49" t="s">
        <v>1370</v>
      </c>
      <c r="B16" s="53" t="str">
        <f t="shared" si="0"/>
        <v>https://github.com/uberboutique/whataform-repo/raw/main/pictures/UB0010.jpg</v>
      </c>
    </row>
    <row r="17" spans="1:2" ht="14" x14ac:dyDescent="0.15">
      <c r="A17" s="49" t="s">
        <v>359</v>
      </c>
      <c r="B17" s="53" t="str">
        <f t="shared" si="0"/>
        <v>https://github.com/uberboutique/whataform-repo/raw/main/pictures/BI0004.jpg</v>
      </c>
    </row>
    <row r="18" spans="1:2" ht="14" x14ac:dyDescent="0.15">
      <c r="A18" s="49" t="s">
        <v>50</v>
      </c>
      <c r="B18" s="53" t="str">
        <f t="shared" si="0"/>
        <v>https://github.com/uberboutique/whataform-repo/raw/main/pictures/T0003.jpg</v>
      </c>
    </row>
    <row r="19" spans="1:2" ht="14" x14ac:dyDescent="0.15">
      <c r="A19" s="49" t="s">
        <v>56</v>
      </c>
      <c r="B19" s="53" t="str">
        <f t="shared" si="0"/>
        <v>https://github.com/uberboutique/whataform-repo/raw/main/pictures/T0004.jpg</v>
      </c>
    </row>
    <row r="20" spans="1:2" ht="14" x14ac:dyDescent="0.15">
      <c r="A20" s="49" t="s">
        <v>1371</v>
      </c>
      <c r="B20" s="53" t="str">
        <f t="shared" si="0"/>
        <v>https://github.com/uberboutique/whataform-repo/raw/main/pictures/UB0011.jpg</v>
      </c>
    </row>
    <row r="21" spans="1:2" ht="14" x14ac:dyDescent="0.15">
      <c r="A21" s="49" t="s">
        <v>1372</v>
      </c>
      <c r="B21" s="53" t="str">
        <f t="shared" si="0"/>
        <v>https://github.com/uberboutique/whataform-repo/raw/main/pictures/UB0012.jpg</v>
      </c>
    </row>
    <row r="22" spans="1:2" ht="14" x14ac:dyDescent="0.15">
      <c r="A22" s="49" t="s">
        <v>58</v>
      </c>
      <c r="B22" s="53" t="str">
        <f t="shared" si="0"/>
        <v>https://github.com/uberboutique/whataform-repo/raw/main/pictures/T0006.jpg</v>
      </c>
    </row>
    <row r="23" spans="1:2" ht="14" x14ac:dyDescent="0.15">
      <c r="A23" s="49" t="s">
        <v>1373</v>
      </c>
      <c r="B23" s="53" t="str">
        <f t="shared" si="0"/>
        <v>https://github.com/uberboutique/whataform-repo/raw/main/pictures/UB0013.jpg</v>
      </c>
    </row>
    <row r="24" spans="1:2" ht="14" x14ac:dyDescent="0.15">
      <c r="A24" s="49" t="s">
        <v>1374</v>
      </c>
      <c r="B24" s="53" t="str">
        <f t="shared" si="0"/>
        <v>https://github.com/uberboutique/whataform-repo/raw/main/pictures/UB0014.jpg</v>
      </c>
    </row>
    <row r="25" spans="1:2" ht="14" x14ac:dyDescent="0.15">
      <c r="A25" s="49" t="s">
        <v>1375</v>
      </c>
      <c r="B25" s="53" t="str">
        <f t="shared" si="0"/>
        <v>https://github.com/uberboutique/whataform-repo/raw/main/pictures/UB0015.jpg</v>
      </c>
    </row>
    <row r="26" spans="1:2" ht="14" x14ac:dyDescent="0.15">
      <c r="A26" s="49" t="s">
        <v>1376</v>
      </c>
      <c r="B26" s="53" t="str">
        <f t="shared" si="0"/>
        <v>https://github.com/uberboutique/whataform-repo/raw/main/pictures/UB0016.jpg</v>
      </c>
    </row>
    <row r="27" spans="1:2" ht="14" x14ac:dyDescent="0.15">
      <c r="A27" s="49" t="s">
        <v>1377</v>
      </c>
      <c r="B27" s="53" t="str">
        <f t="shared" si="0"/>
        <v>https://github.com/uberboutique/whataform-repo/raw/main/pictures/UB0017.jpg</v>
      </c>
    </row>
    <row r="28" spans="1:2" ht="14" x14ac:dyDescent="0.15">
      <c r="A28" s="49" t="s">
        <v>1378</v>
      </c>
      <c r="B28" s="53" t="str">
        <f t="shared" si="0"/>
        <v>https://github.com/uberboutique/whataform-repo/raw/main/pictures/UB0018.jpg</v>
      </c>
    </row>
    <row r="29" spans="1:2" ht="14" x14ac:dyDescent="0.15">
      <c r="A29" s="49" t="s">
        <v>60</v>
      </c>
      <c r="B29" s="53" t="str">
        <f t="shared" si="0"/>
        <v>https://github.com/uberboutique/whataform-repo/raw/main/pictures/T0008.jpg</v>
      </c>
    </row>
    <row r="30" spans="1:2" ht="14" x14ac:dyDescent="0.15">
      <c r="A30" s="49" t="s">
        <v>363</v>
      </c>
      <c r="B30" s="53" t="str">
        <f t="shared" si="0"/>
        <v>https://github.com/uberboutique/whataform-repo/raw/main/pictures/BI0008.jpg</v>
      </c>
    </row>
    <row r="31" spans="1:2" ht="14" x14ac:dyDescent="0.15">
      <c r="A31" s="49" t="s">
        <v>61</v>
      </c>
      <c r="B31" s="53" t="str">
        <f t="shared" si="0"/>
        <v>https://github.com/uberboutique/whataform-repo/raw/main/pictures/T0009.jpg</v>
      </c>
    </row>
    <row r="32" spans="1:2" ht="14" x14ac:dyDescent="0.15">
      <c r="A32" s="49" t="s">
        <v>62</v>
      </c>
      <c r="B32" s="53" t="str">
        <f t="shared" si="0"/>
        <v>https://github.com/uberboutique/whataform-repo/raw/main/pictures/T0010.jpg</v>
      </c>
    </row>
    <row r="33" spans="1:2" ht="14" x14ac:dyDescent="0.15">
      <c r="A33" s="49" t="s">
        <v>63</v>
      </c>
      <c r="B33" s="53" t="str">
        <f t="shared" si="0"/>
        <v>https://github.com/uberboutique/whataform-repo/raw/main/pictures/T0011.jpg</v>
      </c>
    </row>
    <row r="34" spans="1:2" ht="14" x14ac:dyDescent="0.15">
      <c r="A34" s="49" t="s">
        <v>1379</v>
      </c>
      <c r="B34" s="53" t="str">
        <f t="shared" si="0"/>
        <v>https://github.com/uberboutique/whataform-repo/raw/main/pictures/UB0019.jpg</v>
      </c>
    </row>
    <row r="35" spans="1:2" ht="14" x14ac:dyDescent="0.15">
      <c r="A35" s="49" t="s">
        <v>64</v>
      </c>
      <c r="B35" s="53" t="str">
        <f t="shared" si="0"/>
        <v>https://github.com/uberboutique/whataform-repo/raw/main/pictures/T0012.jpg</v>
      </c>
    </row>
    <row r="36" spans="1:2" ht="14" x14ac:dyDescent="0.15">
      <c r="A36" s="49" t="s">
        <v>1380</v>
      </c>
      <c r="B36" s="53" t="str">
        <f t="shared" si="0"/>
        <v>https://github.com/uberboutique/whataform-repo/raw/main/pictures/UB0020.jpg</v>
      </c>
    </row>
    <row r="37" spans="1:2" ht="14" x14ac:dyDescent="0.15">
      <c r="A37" s="49" t="s">
        <v>1381</v>
      </c>
      <c r="B37" s="53" t="str">
        <f t="shared" si="0"/>
        <v>https://github.com/uberboutique/whataform-repo/raw/main/pictures/UB0021.jpg</v>
      </c>
    </row>
    <row r="38" spans="1:2" ht="14" x14ac:dyDescent="0.15">
      <c r="A38" s="49" t="s">
        <v>65</v>
      </c>
      <c r="B38" s="53" t="str">
        <f t="shared" si="0"/>
        <v>https://github.com/uberboutique/whataform-repo/raw/main/pictures/T0013.jpg</v>
      </c>
    </row>
    <row r="39" spans="1:2" ht="14" x14ac:dyDescent="0.15">
      <c r="A39" s="49" t="s">
        <v>66</v>
      </c>
      <c r="B39" s="53" t="str">
        <f t="shared" si="0"/>
        <v>https://github.com/uberboutique/whataform-repo/raw/main/pictures/T0014.jpg</v>
      </c>
    </row>
    <row r="40" spans="1:2" ht="14" x14ac:dyDescent="0.15">
      <c r="A40" s="49" t="s">
        <v>1382</v>
      </c>
      <c r="B40" s="53" t="str">
        <f t="shared" si="0"/>
        <v>https://github.com/uberboutique/whataform-repo/raw/main/pictures/UB0022.jpg</v>
      </c>
    </row>
    <row r="41" spans="1:2" ht="14" x14ac:dyDescent="0.15">
      <c r="A41" s="49" t="s">
        <v>1383</v>
      </c>
      <c r="B41" s="53" t="str">
        <f t="shared" si="0"/>
        <v>https://github.com/uberboutique/whataform-repo/raw/main/pictures/UB0023.jpg</v>
      </c>
    </row>
    <row r="42" spans="1:2" ht="14" x14ac:dyDescent="0.15">
      <c r="A42" s="49" t="s">
        <v>367</v>
      </c>
      <c r="B42" s="53" t="str">
        <f t="shared" si="0"/>
        <v>https://github.com/uberboutique/whataform-repo/raw/main/pictures/BI0012.jpg</v>
      </c>
    </row>
    <row r="43" spans="1:2" ht="14" x14ac:dyDescent="0.15">
      <c r="A43" s="49" t="s">
        <v>68</v>
      </c>
      <c r="B43" s="53" t="str">
        <f t="shared" si="0"/>
        <v>https://github.com/uberboutique/whataform-repo/raw/main/pictures/T0017.jpg</v>
      </c>
    </row>
    <row r="44" spans="1:2" ht="14" x14ac:dyDescent="0.15">
      <c r="A44" s="49" t="s">
        <v>69</v>
      </c>
      <c r="B44" s="53" t="str">
        <f t="shared" si="0"/>
        <v>https://github.com/uberboutique/whataform-repo/raw/main/pictures/T0018.jpg</v>
      </c>
    </row>
    <row r="45" spans="1:2" ht="14" x14ac:dyDescent="0.15">
      <c r="A45" s="49" t="s">
        <v>70</v>
      </c>
      <c r="B45" s="53" t="str">
        <f t="shared" si="0"/>
        <v>https://github.com/uberboutique/whataform-repo/raw/main/pictures/T0019.jpg</v>
      </c>
    </row>
    <row r="46" spans="1:2" ht="14" x14ac:dyDescent="0.15">
      <c r="A46" s="49" t="s">
        <v>1384</v>
      </c>
      <c r="B46" s="53" t="str">
        <f t="shared" si="0"/>
        <v>https://github.com/uberboutique/whataform-repo/raw/main/pictures/UB0024.jpg</v>
      </c>
    </row>
    <row r="47" spans="1:2" ht="14" x14ac:dyDescent="0.15">
      <c r="A47" s="49" t="s">
        <v>443</v>
      </c>
      <c r="B47" s="53" t="str">
        <f t="shared" si="0"/>
        <v>https://github.com/uberboutique/whataform-repo/raw/main/pictures/TN0001.jpg</v>
      </c>
    </row>
    <row r="48" spans="1:2" ht="14" x14ac:dyDescent="0.15">
      <c r="A48" s="49" t="s">
        <v>444</v>
      </c>
      <c r="B48" s="53" t="str">
        <f t="shared" si="0"/>
        <v>https://github.com/uberboutique/whataform-repo/raw/main/pictures/TN0002.jpg</v>
      </c>
    </row>
    <row r="49" spans="1:2" ht="14" x14ac:dyDescent="0.15">
      <c r="A49" s="49" t="s">
        <v>1385</v>
      </c>
      <c r="B49" s="53" t="str">
        <f t="shared" si="0"/>
        <v>https://github.com/uberboutique/whataform-repo/raw/main/pictures/UB0025.jpg</v>
      </c>
    </row>
    <row r="50" spans="1:2" ht="14" x14ac:dyDescent="0.15">
      <c r="A50" s="49" t="s">
        <v>1386</v>
      </c>
      <c r="B50" s="53" t="str">
        <f t="shared" si="0"/>
        <v>https://github.com/uberboutique/whataform-repo/raw/main/pictures/UB0026.jpg</v>
      </c>
    </row>
    <row r="51" spans="1:2" ht="14" x14ac:dyDescent="0.15">
      <c r="A51" s="49" t="s">
        <v>447</v>
      </c>
      <c r="B51" s="53" t="str">
        <f t="shared" si="0"/>
        <v>https://github.com/uberboutique/whataform-repo/raw/main/pictures/TN0005.jpg</v>
      </c>
    </row>
    <row r="52" spans="1:2" ht="14" x14ac:dyDescent="0.15">
      <c r="A52" s="49" t="s">
        <v>1387</v>
      </c>
      <c r="B52" s="53" t="str">
        <f t="shared" si="0"/>
        <v>https://github.com/uberboutique/whataform-repo/raw/main/pictures/UB0027.jpg</v>
      </c>
    </row>
    <row r="53" spans="1:2" ht="14" x14ac:dyDescent="0.15">
      <c r="A53" s="49" t="s">
        <v>1388</v>
      </c>
      <c r="B53" s="53" t="str">
        <f t="shared" si="0"/>
        <v>https://github.com/uberboutique/whataform-repo/raw/main/pictures/UB0028.jpg</v>
      </c>
    </row>
    <row r="54" spans="1:2" ht="14" x14ac:dyDescent="0.15">
      <c r="A54" s="49" t="s">
        <v>1389</v>
      </c>
      <c r="B54" s="53" t="str">
        <f t="shared" si="0"/>
        <v>https://github.com/uberboutique/whataform-repo/raw/main/pictures/UB0029.jpg</v>
      </c>
    </row>
    <row r="55" spans="1:2" ht="14" x14ac:dyDescent="0.15">
      <c r="A55" s="49" t="s">
        <v>1390</v>
      </c>
      <c r="B55" s="53" t="str">
        <f t="shared" si="0"/>
        <v>https://github.com/uberboutique/whataform-repo/raw/main/pictures/UB0030.jpg</v>
      </c>
    </row>
    <row r="56" spans="1:2" ht="14" x14ac:dyDescent="0.15">
      <c r="A56" s="49" t="s">
        <v>1391</v>
      </c>
      <c r="B56" s="53" t="str">
        <f t="shared" si="0"/>
        <v>https://github.com/uberboutique/whataform-repo/raw/main/pictures/UB0031.jpg</v>
      </c>
    </row>
    <row r="57" spans="1:2" ht="14" x14ac:dyDescent="0.15">
      <c r="A57" s="49" t="s">
        <v>1392</v>
      </c>
      <c r="B57" s="53" t="str">
        <f t="shared" si="0"/>
        <v>https://github.com/uberboutique/whataform-repo/raw/main/pictures/UB0032.jpg</v>
      </c>
    </row>
    <row r="58" spans="1:2" ht="14" x14ac:dyDescent="0.15">
      <c r="A58" s="49" t="s">
        <v>1393</v>
      </c>
      <c r="B58" s="53" t="str">
        <f t="shared" si="0"/>
        <v>https://github.com/uberboutique/whataform-repo/raw/main/pictures/UB0033.jpg</v>
      </c>
    </row>
    <row r="59" spans="1:2" ht="14" x14ac:dyDescent="0.15">
      <c r="A59" s="49" t="s">
        <v>93</v>
      </c>
      <c r="B59" s="53" t="str">
        <f t="shared" si="0"/>
        <v>https://github.com/uberboutique/whataform-repo/raw/main/pictures/P0004.jpg</v>
      </c>
    </row>
    <row r="60" spans="1:2" ht="14" x14ac:dyDescent="0.15">
      <c r="A60" s="49" t="s">
        <v>1394</v>
      </c>
      <c r="B60" s="53" t="str">
        <f t="shared" si="0"/>
        <v>https://github.com/uberboutique/whataform-repo/raw/main/pictures/UB0034.jpg</v>
      </c>
    </row>
    <row r="61" spans="1:2" ht="14" x14ac:dyDescent="0.15">
      <c r="A61" s="49" t="s">
        <v>1395</v>
      </c>
      <c r="B61" s="53" t="str">
        <f t="shared" si="0"/>
        <v>https://github.com/uberboutique/whataform-repo/raw/main/pictures/UB0035.jpg</v>
      </c>
    </row>
    <row r="62" spans="1:2" ht="14" x14ac:dyDescent="0.15">
      <c r="A62" s="49" t="s">
        <v>1396</v>
      </c>
      <c r="B62" s="53" t="str">
        <f t="shared" si="0"/>
        <v>https://github.com/uberboutique/whataform-repo/raw/main/pictures/UB0036.jpg</v>
      </c>
    </row>
    <row r="63" spans="1:2" ht="14" x14ac:dyDescent="0.15">
      <c r="A63" s="49" t="s">
        <v>1397</v>
      </c>
      <c r="B63" s="53" t="str">
        <f t="shared" si="0"/>
        <v>https://github.com/uberboutique/whataform-repo/raw/main/pictures/UB0037.jpg</v>
      </c>
    </row>
    <row r="64" spans="1:2" ht="14" x14ac:dyDescent="0.15">
      <c r="A64" s="49" t="s">
        <v>94</v>
      </c>
      <c r="B64" s="53" t="str">
        <f t="shared" si="0"/>
        <v>https://github.com/uberboutique/whataform-repo/raw/main/pictures/V0004.jpg</v>
      </c>
    </row>
    <row r="65" spans="1:2" ht="14" x14ac:dyDescent="0.15">
      <c r="A65" s="49" t="s">
        <v>1398</v>
      </c>
      <c r="B65" s="53" t="str">
        <f t="shared" si="0"/>
        <v>https://github.com/uberboutique/whataform-repo/raw/main/pictures/UB0038.jpg</v>
      </c>
    </row>
    <row r="66" spans="1:2" ht="14" x14ac:dyDescent="0.15">
      <c r="A66" s="49" t="s">
        <v>96</v>
      </c>
      <c r="B66" s="53" t="str">
        <f t="shared" ref="B66:B129" si="1">"https://github.com/uberboutique/whataform-repo/raw/main/pictures/"&amp;A66&amp;".jpg"</f>
        <v>https://github.com/uberboutique/whataform-repo/raw/main/pictures/V0006.jpg</v>
      </c>
    </row>
    <row r="67" spans="1:2" ht="14" x14ac:dyDescent="0.15">
      <c r="A67" s="49" t="s">
        <v>101</v>
      </c>
      <c r="B67" s="53" t="str">
        <f t="shared" si="1"/>
        <v>https://github.com/uberboutique/whataform-repo/raw/main/pictures/B0001.jpg</v>
      </c>
    </row>
    <row r="68" spans="1:2" ht="14" x14ac:dyDescent="0.15">
      <c r="A68" s="49" t="s">
        <v>1399</v>
      </c>
      <c r="B68" s="53" t="str">
        <f t="shared" si="1"/>
        <v>https://github.com/uberboutique/whataform-repo/raw/main/pictures/UB0039.jpg</v>
      </c>
    </row>
    <row r="69" spans="1:2" ht="14" x14ac:dyDescent="0.15">
      <c r="A69" s="49" t="s">
        <v>1400</v>
      </c>
      <c r="B69" s="53" t="str">
        <f t="shared" si="1"/>
        <v>https://github.com/uberboutique/whataform-repo/raw/main/pictures/UB0040.jpg</v>
      </c>
    </row>
    <row r="70" spans="1:2" ht="14" x14ac:dyDescent="0.15">
      <c r="A70" s="49" t="s">
        <v>1401</v>
      </c>
      <c r="B70" s="53" t="str">
        <f t="shared" si="1"/>
        <v>https://github.com/uberboutique/whataform-repo/raw/main/pictures/UB0041.jpg</v>
      </c>
    </row>
    <row r="71" spans="1:2" ht="14" x14ac:dyDescent="0.15">
      <c r="A71" s="49" t="s">
        <v>1402</v>
      </c>
      <c r="B71" s="53" t="str">
        <f t="shared" si="1"/>
        <v>https://github.com/uberboutique/whataform-repo/raw/main/pictures/UB0042.jpg</v>
      </c>
    </row>
    <row r="72" spans="1:2" ht="14" x14ac:dyDescent="0.15">
      <c r="A72" s="49" t="s">
        <v>104</v>
      </c>
      <c r="B72" s="53" t="str">
        <f t="shared" si="1"/>
        <v>https://github.com/uberboutique/whataform-repo/raw/main/pictures/B0004.jpg</v>
      </c>
    </row>
    <row r="73" spans="1:2" ht="14" x14ac:dyDescent="0.15">
      <c r="A73" s="49" t="s">
        <v>1403</v>
      </c>
      <c r="B73" s="53" t="str">
        <f t="shared" si="1"/>
        <v>https://github.com/uberboutique/whataform-repo/raw/main/pictures/UB0043.jpg</v>
      </c>
    </row>
    <row r="74" spans="1:2" ht="14" x14ac:dyDescent="0.15">
      <c r="A74" s="49" t="s">
        <v>1404</v>
      </c>
      <c r="B74" s="53" t="str">
        <f t="shared" si="1"/>
        <v>https://github.com/uberboutique/whataform-repo/raw/main/pictures/UB0044.jpg</v>
      </c>
    </row>
    <row r="75" spans="1:2" ht="14" x14ac:dyDescent="0.15">
      <c r="A75" s="49" t="s">
        <v>106</v>
      </c>
      <c r="B75" s="53" t="str">
        <f t="shared" si="1"/>
        <v>https://github.com/uberboutique/whataform-repo/raw/main/pictures/P0005.jpg</v>
      </c>
    </row>
    <row r="76" spans="1:2" ht="14" x14ac:dyDescent="0.15">
      <c r="A76" s="49" t="s">
        <v>1405</v>
      </c>
      <c r="B76" s="53" t="str">
        <f t="shared" si="1"/>
        <v>https://github.com/uberboutique/whataform-repo/raw/main/pictures/UB0045.jpg</v>
      </c>
    </row>
    <row r="77" spans="1:2" ht="14" x14ac:dyDescent="0.15">
      <c r="A77" s="49" t="s">
        <v>1406</v>
      </c>
      <c r="B77" s="53" t="str">
        <f t="shared" si="1"/>
        <v>https://github.com/uberboutique/whataform-repo/raw/main/pictures/UB0046.jpg</v>
      </c>
    </row>
    <row r="78" spans="1:2" ht="14" x14ac:dyDescent="0.15">
      <c r="A78" s="49" t="s">
        <v>1407</v>
      </c>
      <c r="B78" s="53" t="str">
        <f t="shared" si="1"/>
        <v>https://github.com/uberboutique/whataform-repo/raw/main/pictures/UB0047.jpg</v>
      </c>
    </row>
    <row r="79" spans="1:2" ht="14" x14ac:dyDescent="0.15">
      <c r="A79" s="49" t="s">
        <v>1408</v>
      </c>
      <c r="B79" s="53" t="str">
        <f t="shared" si="1"/>
        <v>https://github.com/uberboutique/whataform-repo/raw/main/pictures/UB0048.jpg</v>
      </c>
    </row>
    <row r="80" spans="1:2" ht="14" x14ac:dyDescent="0.15">
      <c r="A80" s="49" t="s">
        <v>98</v>
      </c>
      <c r="B80" s="53" t="str">
        <f t="shared" si="1"/>
        <v>https://github.com/uberboutique/whataform-repo/raw/main/pictures/V0009.jpg</v>
      </c>
    </row>
    <row r="81" spans="1:2" ht="14" x14ac:dyDescent="0.15">
      <c r="A81" s="49" t="s">
        <v>1409</v>
      </c>
      <c r="B81" s="53" t="str">
        <f t="shared" si="1"/>
        <v>https://github.com/uberboutique/whataform-repo/raw/main/pictures/UB0049.jpg</v>
      </c>
    </row>
    <row r="82" spans="1:2" ht="14" x14ac:dyDescent="0.15">
      <c r="A82" s="49" t="s">
        <v>1410</v>
      </c>
      <c r="B82" s="53" t="str">
        <f t="shared" si="1"/>
        <v>https://github.com/uberboutique/whataform-repo/raw/main/pictures/UB0050.jpg</v>
      </c>
    </row>
    <row r="83" spans="1:2" ht="14" x14ac:dyDescent="0.15">
      <c r="A83" s="49" t="s">
        <v>1411</v>
      </c>
      <c r="B83" s="53" t="str">
        <f t="shared" si="1"/>
        <v>https://github.com/uberboutique/whataform-repo/raw/main/pictures/UB0055.jpg</v>
      </c>
    </row>
    <row r="84" spans="1:2" ht="14" x14ac:dyDescent="0.15">
      <c r="A84" s="49" t="s">
        <v>1412</v>
      </c>
      <c r="B84" s="53" t="str">
        <f t="shared" si="1"/>
        <v>https://github.com/uberboutique/whataform-repo/raw/main/pictures/UB0056.jpg</v>
      </c>
    </row>
    <row r="85" spans="1:2" ht="14" x14ac:dyDescent="0.15">
      <c r="A85" s="49" t="s">
        <v>1413</v>
      </c>
      <c r="B85" s="53" t="str">
        <f t="shared" si="1"/>
        <v>https://github.com/uberboutique/whataform-repo/raw/main/pictures/UB0057.jpg</v>
      </c>
    </row>
    <row r="86" spans="1:2" ht="14" x14ac:dyDescent="0.15">
      <c r="A86" s="49" t="s">
        <v>1414</v>
      </c>
      <c r="B86" s="53" t="str">
        <f t="shared" si="1"/>
        <v>https://github.com/uberboutique/whataform-repo/raw/main/pictures/UB0058.jpg</v>
      </c>
    </row>
    <row r="87" spans="1:2" ht="14" x14ac:dyDescent="0.15">
      <c r="A87" s="49" t="s">
        <v>1415</v>
      </c>
      <c r="B87" s="53" t="str">
        <f t="shared" si="1"/>
        <v>https://github.com/uberboutique/whataform-repo/raw/main/pictures/UB0059.jpg</v>
      </c>
    </row>
    <row r="88" spans="1:2" ht="14" x14ac:dyDescent="0.15">
      <c r="A88" s="49" t="s">
        <v>1416</v>
      </c>
      <c r="B88" s="53" t="str">
        <f t="shared" si="1"/>
        <v>https://github.com/uberboutique/whataform-repo/raw/main/pictures/UB0060.jpg</v>
      </c>
    </row>
    <row r="89" spans="1:2" ht="14" x14ac:dyDescent="0.15">
      <c r="A89" s="49" t="s">
        <v>1417</v>
      </c>
      <c r="B89" s="53" t="str">
        <f t="shared" si="1"/>
        <v>https://github.com/uberboutique/whataform-repo/raw/main/pictures/UB0061.jpg</v>
      </c>
    </row>
    <row r="90" spans="1:2" ht="14" x14ac:dyDescent="0.15">
      <c r="A90" s="49" t="s">
        <v>1418</v>
      </c>
      <c r="B90" s="53" t="str">
        <f t="shared" si="1"/>
        <v>https://github.com/uberboutique/whataform-repo/raw/main/pictures/UB0062.jpg</v>
      </c>
    </row>
    <row r="91" spans="1:2" ht="14" x14ac:dyDescent="0.15">
      <c r="A91" s="49" t="s">
        <v>1419</v>
      </c>
      <c r="B91" s="53" t="str">
        <f t="shared" si="1"/>
        <v>https://github.com/uberboutique/whataform-repo/raw/main/pictures/UB0063.jpg</v>
      </c>
    </row>
    <row r="92" spans="1:2" ht="14" x14ac:dyDescent="0.15">
      <c r="A92" s="49" t="s">
        <v>1420</v>
      </c>
      <c r="B92" s="53" t="str">
        <f t="shared" si="1"/>
        <v>https://github.com/uberboutique/whataform-repo/raw/main/pictures/UB0064.jpg</v>
      </c>
    </row>
    <row r="93" spans="1:2" ht="14" x14ac:dyDescent="0.15">
      <c r="A93" s="49" t="s">
        <v>1421</v>
      </c>
      <c r="B93" s="53" t="str">
        <f t="shared" si="1"/>
        <v>https://github.com/uberboutique/whataform-repo/raw/main/pictures/UB0065.jpg</v>
      </c>
    </row>
    <row r="94" spans="1:2" ht="14" x14ac:dyDescent="0.15">
      <c r="A94" s="49" t="s">
        <v>123</v>
      </c>
      <c r="B94" s="53" t="str">
        <f t="shared" si="1"/>
        <v>https://github.com/uberboutique/whataform-repo/raw/main/pictures/V0020.jpg</v>
      </c>
    </row>
    <row r="95" spans="1:2" ht="14" x14ac:dyDescent="0.15">
      <c r="A95" s="49" t="s">
        <v>122</v>
      </c>
      <c r="B95" s="53" t="str">
        <f t="shared" si="1"/>
        <v>https://github.com/uberboutique/whataform-repo/raw/main/pictures/B0008.jpg</v>
      </c>
    </row>
    <row r="96" spans="1:2" ht="14" x14ac:dyDescent="0.15">
      <c r="A96" s="49" t="s">
        <v>1422</v>
      </c>
      <c r="B96" s="53" t="str">
        <f t="shared" si="1"/>
        <v>https://github.com/uberboutique/whataform-repo/raw/main/pictures/UB0066.jpg</v>
      </c>
    </row>
    <row r="97" spans="1:2" ht="14" x14ac:dyDescent="0.15">
      <c r="A97" s="49" t="s">
        <v>128</v>
      </c>
      <c r="B97" s="53" t="str">
        <f t="shared" si="1"/>
        <v>https://github.com/uberboutique/whataform-repo/raw/main/pictures/B0010.jpg</v>
      </c>
    </row>
    <row r="98" spans="1:2" ht="14" x14ac:dyDescent="0.15">
      <c r="A98" s="49" t="s">
        <v>1423</v>
      </c>
      <c r="B98" s="53" t="str">
        <f t="shared" si="1"/>
        <v>https://github.com/uberboutique/whataform-repo/raw/main/pictures/UB0067.jpg</v>
      </c>
    </row>
    <row r="99" spans="1:2" ht="14" x14ac:dyDescent="0.15">
      <c r="A99" s="49" t="s">
        <v>1424</v>
      </c>
      <c r="B99" s="53" t="str">
        <f t="shared" si="1"/>
        <v>https://github.com/uberboutique/whataform-repo/raw/main/pictures/UB0068.jpg</v>
      </c>
    </row>
    <row r="100" spans="1:2" ht="14" x14ac:dyDescent="0.15">
      <c r="A100" s="49" t="s">
        <v>1425</v>
      </c>
      <c r="B100" s="53" t="str">
        <f t="shared" si="1"/>
        <v>https://github.com/uberboutique/whataform-repo/raw/main/pictures/UB0069.jpg</v>
      </c>
    </row>
    <row r="101" spans="1:2" ht="14" x14ac:dyDescent="0.15">
      <c r="A101" s="49" t="s">
        <v>130</v>
      </c>
      <c r="B101" s="53" t="str">
        <f t="shared" si="1"/>
        <v>https://github.com/uberboutique/whataform-repo/raw/main/pictures/V0025.jpg</v>
      </c>
    </row>
    <row r="102" spans="1:2" ht="14" x14ac:dyDescent="0.15">
      <c r="A102" s="49" t="s">
        <v>1426</v>
      </c>
      <c r="B102" s="53" t="str">
        <f t="shared" si="1"/>
        <v>https://github.com/uberboutique/whataform-repo/raw/main/pictures/UB0070.jpg</v>
      </c>
    </row>
    <row r="103" spans="1:2" ht="14" x14ac:dyDescent="0.15">
      <c r="A103" s="49" t="s">
        <v>1427</v>
      </c>
      <c r="B103" s="53" t="str">
        <f t="shared" si="1"/>
        <v>https://github.com/uberboutique/whataform-repo/raw/main/pictures/UB0071.jpg</v>
      </c>
    </row>
    <row r="104" spans="1:2" ht="14" x14ac:dyDescent="0.15">
      <c r="A104" s="49" t="s">
        <v>1428</v>
      </c>
      <c r="B104" s="53" t="str">
        <f t="shared" si="1"/>
        <v>https://github.com/uberboutique/whataform-repo/raw/main/pictures/UB0072.jpg</v>
      </c>
    </row>
    <row r="105" spans="1:2" ht="14" x14ac:dyDescent="0.15">
      <c r="A105" s="49" t="s">
        <v>1429</v>
      </c>
      <c r="B105" s="53" t="str">
        <f t="shared" si="1"/>
        <v>https://github.com/uberboutique/whataform-repo/raw/main/pictures/UB0073.jpg</v>
      </c>
    </row>
    <row r="106" spans="1:2" ht="14" x14ac:dyDescent="0.15">
      <c r="A106" s="49" t="s">
        <v>1430</v>
      </c>
      <c r="B106" s="53" t="str">
        <f t="shared" si="1"/>
        <v>https://github.com/uberboutique/whataform-repo/raw/main/pictures/UB0074.jpg</v>
      </c>
    </row>
    <row r="107" spans="1:2" ht="14" x14ac:dyDescent="0.15">
      <c r="A107" s="49" t="s">
        <v>1431</v>
      </c>
      <c r="B107" s="53" t="str">
        <f t="shared" si="1"/>
        <v>https://github.com/uberboutique/whataform-repo/raw/main/pictures/UB0075.jpg</v>
      </c>
    </row>
    <row r="108" spans="1:2" ht="14" x14ac:dyDescent="0.15">
      <c r="A108" s="49" t="s">
        <v>1432</v>
      </c>
      <c r="B108" s="53" t="str">
        <f t="shared" si="1"/>
        <v>https://github.com/uberboutique/whataform-repo/raw/main/pictures/UB0076.jpg</v>
      </c>
    </row>
    <row r="109" spans="1:2" ht="14" x14ac:dyDescent="0.15">
      <c r="A109" s="49" t="s">
        <v>1433</v>
      </c>
      <c r="B109" s="53" t="str">
        <f t="shared" si="1"/>
        <v>https://github.com/uberboutique/whataform-repo/raw/main/pictures/UB0077.jpg</v>
      </c>
    </row>
    <row r="110" spans="1:2" ht="14" x14ac:dyDescent="0.15">
      <c r="A110" s="49" t="s">
        <v>1434</v>
      </c>
      <c r="B110" s="53" t="str">
        <f t="shared" si="1"/>
        <v>https://github.com/uberboutique/whataform-repo/raw/main/pictures/UB0078.jpg</v>
      </c>
    </row>
    <row r="111" spans="1:2" ht="14" x14ac:dyDescent="0.15">
      <c r="A111" s="49" t="s">
        <v>1435</v>
      </c>
      <c r="B111" s="53" t="str">
        <f t="shared" si="1"/>
        <v>https://github.com/uberboutique/whataform-repo/raw/main/pictures/UB0079.jpg</v>
      </c>
    </row>
    <row r="112" spans="1:2" ht="14" x14ac:dyDescent="0.15">
      <c r="A112" s="49" t="s">
        <v>1436</v>
      </c>
      <c r="B112" s="53" t="str">
        <f t="shared" si="1"/>
        <v>https://github.com/uberboutique/whataform-repo/raw/main/pictures/UB0080.jpg</v>
      </c>
    </row>
    <row r="113" spans="1:2" ht="14" x14ac:dyDescent="0.15">
      <c r="A113" s="49" t="s">
        <v>140</v>
      </c>
      <c r="B113" s="53" t="str">
        <f t="shared" si="1"/>
        <v>https://github.com/uberboutique/whataform-repo/raw/main/pictures/V0029.jpg</v>
      </c>
    </row>
    <row r="114" spans="1:2" ht="14" x14ac:dyDescent="0.15">
      <c r="A114" s="49" t="s">
        <v>1437</v>
      </c>
      <c r="B114" s="53" t="str">
        <f t="shared" si="1"/>
        <v>https://github.com/uberboutique/whataform-repo/raw/main/pictures/UB0081.jpg</v>
      </c>
    </row>
    <row r="115" spans="1:2" ht="14" x14ac:dyDescent="0.15">
      <c r="A115" s="49" t="s">
        <v>1438</v>
      </c>
      <c r="B115" s="53" t="str">
        <f t="shared" si="1"/>
        <v>https://github.com/uberboutique/whataform-repo/raw/main/pictures/UB0082.jpg</v>
      </c>
    </row>
    <row r="116" spans="1:2" ht="14" x14ac:dyDescent="0.15">
      <c r="A116" s="49" t="s">
        <v>1439</v>
      </c>
      <c r="B116" s="53" t="str">
        <f t="shared" si="1"/>
        <v>https://github.com/uberboutique/whataform-repo/raw/main/pictures/UB0083.jpg</v>
      </c>
    </row>
    <row r="117" spans="1:2" ht="14" x14ac:dyDescent="0.15">
      <c r="A117" s="49" t="s">
        <v>1440</v>
      </c>
      <c r="B117" s="53" t="str">
        <f t="shared" si="1"/>
        <v>https://github.com/uberboutique/whataform-repo/raw/main/pictures/UB0084.jpg</v>
      </c>
    </row>
    <row r="118" spans="1:2" ht="14" x14ac:dyDescent="0.15">
      <c r="A118" s="49" t="s">
        <v>1441</v>
      </c>
      <c r="B118" s="53" t="str">
        <f t="shared" si="1"/>
        <v>https://github.com/uberboutique/whataform-repo/raw/main/pictures/UB0085.jpg</v>
      </c>
    </row>
    <row r="119" spans="1:2" ht="14" x14ac:dyDescent="0.15">
      <c r="A119" s="49" t="s">
        <v>151</v>
      </c>
      <c r="B119" s="53" t="str">
        <f t="shared" si="1"/>
        <v>https://github.com/uberboutique/whataform-repo/raw/main/pictures/V0035.jpg</v>
      </c>
    </row>
    <row r="120" spans="1:2" ht="14" x14ac:dyDescent="0.15">
      <c r="A120" s="49" t="s">
        <v>1442</v>
      </c>
      <c r="B120" s="53" t="str">
        <f t="shared" si="1"/>
        <v>https://github.com/uberboutique/whataform-repo/raw/main/pictures/UB0086.jpg</v>
      </c>
    </row>
    <row r="121" spans="1:2" ht="14" x14ac:dyDescent="0.15">
      <c r="A121" s="49" t="s">
        <v>1443</v>
      </c>
      <c r="B121" s="53" t="str">
        <f t="shared" si="1"/>
        <v>https://github.com/uberboutique/whataform-repo/raw/main/pictures/UB0087.jpg</v>
      </c>
    </row>
    <row r="122" spans="1:2" ht="14" x14ac:dyDescent="0.15">
      <c r="A122" s="49" t="s">
        <v>1444</v>
      </c>
      <c r="B122" s="53" t="str">
        <f t="shared" si="1"/>
        <v>https://github.com/uberboutique/whataform-repo/raw/main/pictures/UB0088.jpg</v>
      </c>
    </row>
    <row r="123" spans="1:2" ht="14" x14ac:dyDescent="0.15">
      <c r="A123" s="49" t="s">
        <v>1445</v>
      </c>
      <c r="B123" s="53" t="str">
        <f t="shared" si="1"/>
        <v>https://github.com/uberboutique/whataform-repo/raw/main/pictures/UB0089.jpg</v>
      </c>
    </row>
    <row r="124" spans="1:2" ht="14" x14ac:dyDescent="0.15">
      <c r="A124" s="49" t="s">
        <v>32</v>
      </c>
      <c r="B124" s="53" t="str">
        <f t="shared" si="1"/>
        <v>https://github.com/uberboutique/whataform-repo/raw/main/pictures/C0002.jpg</v>
      </c>
    </row>
    <row r="125" spans="1:2" ht="14" x14ac:dyDescent="0.15">
      <c r="A125" s="49" t="s">
        <v>33</v>
      </c>
      <c r="B125" s="53" t="str">
        <f t="shared" si="1"/>
        <v>https://github.com/uberboutique/whataform-repo/raw/main/pictures/C0003.jpg</v>
      </c>
    </row>
    <row r="126" spans="1:2" ht="14" x14ac:dyDescent="0.15">
      <c r="A126" s="49" t="s">
        <v>1446</v>
      </c>
      <c r="B126" s="53" t="str">
        <f t="shared" si="1"/>
        <v>https://github.com/uberboutique/whataform-repo/raw/main/pictures/UB0090.jpg</v>
      </c>
    </row>
    <row r="127" spans="1:2" ht="14" x14ac:dyDescent="0.15">
      <c r="A127" s="49" t="s">
        <v>1447</v>
      </c>
      <c r="B127" s="53" t="str">
        <f t="shared" si="1"/>
        <v>https://github.com/uberboutique/whataform-repo/raw/main/pictures/UB0091.jpg</v>
      </c>
    </row>
    <row r="128" spans="1:2" ht="14" x14ac:dyDescent="0.15">
      <c r="A128" s="49" t="s">
        <v>1448</v>
      </c>
      <c r="B128" s="53" t="str">
        <f t="shared" si="1"/>
        <v>https://github.com/uberboutique/whataform-repo/raw/main/pictures/UB0092.jpg</v>
      </c>
    </row>
    <row r="129" spans="1:2" ht="14" x14ac:dyDescent="0.15">
      <c r="A129" s="49" t="s">
        <v>1449</v>
      </c>
      <c r="B129" s="53" t="str">
        <f t="shared" si="1"/>
        <v>https://github.com/uberboutique/whataform-repo/raw/main/pictures/UB0093.jpg</v>
      </c>
    </row>
    <row r="130" spans="1:2" ht="14" x14ac:dyDescent="0.15">
      <c r="A130" s="49" t="s">
        <v>1450</v>
      </c>
      <c r="B130" s="53" t="str">
        <f t="shared" ref="B130:B193" si="2">"https://github.com/uberboutique/whataform-repo/raw/main/pictures/"&amp;A130&amp;".jpg"</f>
        <v>https://github.com/uberboutique/whataform-repo/raw/main/pictures/UB0094.jpg</v>
      </c>
    </row>
    <row r="131" spans="1:2" ht="14" x14ac:dyDescent="0.15">
      <c r="A131" s="49" t="s">
        <v>1451</v>
      </c>
      <c r="B131" s="53" t="str">
        <f t="shared" si="2"/>
        <v>https://github.com/uberboutique/whataform-repo/raw/main/pictures/UB0095.jpg</v>
      </c>
    </row>
    <row r="132" spans="1:2" ht="14" x14ac:dyDescent="0.15">
      <c r="A132" s="49" t="s">
        <v>1452</v>
      </c>
      <c r="B132" s="53" t="str">
        <f t="shared" si="2"/>
        <v>https://github.com/uberboutique/whataform-repo/raw/main/pictures/UB0096.jpg</v>
      </c>
    </row>
    <row r="133" spans="1:2" ht="14" x14ac:dyDescent="0.15">
      <c r="A133" s="49" t="s">
        <v>1453</v>
      </c>
      <c r="B133" s="53" t="str">
        <f t="shared" si="2"/>
        <v>https://github.com/uberboutique/whataform-repo/raw/main/pictures/UB0097.jpg</v>
      </c>
    </row>
    <row r="134" spans="1:2" ht="14" x14ac:dyDescent="0.15">
      <c r="A134" s="49" t="s">
        <v>1454</v>
      </c>
      <c r="B134" s="53" t="str">
        <f t="shared" si="2"/>
        <v>https://github.com/uberboutique/whataform-repo/raw/main/pictures/UB0098.jpg</v>
      </c>
    </row>
    <row r="135" spans="1:2" ht="14" x14ac:dyDescent="0.15">
      <c r="A135" s="49" t="s">
        <v>1455</v>
      </c>
      <c r="B135" s="53" t="str">
        <f t="shared" si="2"/>
        <v>https://github.com/uberboutique/whataform-repo/raw/main/pictures/UB0099.jpg</v>
      </c>
    </row>
    <row r="136" spans="1:2" ht="14" x14ac:dyDescent="0.15">
      <c r="A136" s="49" t="s">
        <v>1456</v>
      </c>
      <c r="B136" s="53" t="str">
        <f t="shared" si="2"/>
        <v>https://github.com/uberboutique/whataform-repo/raw/main/pictures/UB0100.jpg</v>
      </c>
    </row>
    <row r="137" spans="1:2" ht="14" x14ac:dyDescent="0.15">
      <c r="A137" s="49" t="s">
        <v>1457</v>
      </c>
      <c r="B137" s="53" t="str">
        <f t="shared" si="2"/>
        <v>https://github.com/uberboutique/whataform-repo/raw/main/pictures/UB0101.jpg</v>
      </c>
    </row>
    <row r="138" spans="1:2" ht="14" x14ac:dyDescent="0.15">
      <c r="A138" s="49" t="s">
        <v>1458</v>
      </c>
      <c r="B138" s="53" t="str">
        <f t="shared" si="2"/>
        <v>https://github.com/uberboutique/whataform-repo/raw/main/pictures/UB0102.jpg</v>
      </c>
    </row>
    <row r="139" spans="1:2" ht="14" x14ac:dyDescent="0.15">
      <c r="A139" s="49" t="s">
        <v>1459</v>
      </c>
      <c r="B139" s="53" t="str">
        <f t="shared" si="2"/>
        <v>https://github.com/uberboutique/whataform-repo/raw/main/pictures/UB0103.jpg</v>
      </c>
    </row>
    <row r="140" spans="1:2" ht="14" x14ac:dyDescent="0.15">
      <c r="A140" s="49" t="s">
        <v>1460</v>
      </c>
      <c r="B140" s="53" t="str">
        <f t="shared" si="2"/>
        <v>https://github.com/uberboutique/whataform-repo/raw/main/pictures/UB0104.jpg</v>
      </c>
    </row>
    <row r="141" spans="1:2" ht="14" x14ac:dyDescent="0.15">
      <c r="A141" s="49" t="s">
        <v>348</v>
      </c>
      <c r="B141" s="53" t="str">
        <f t="shared" si="2"/>
        <v>https://github.com/uberboutique/whataform-repo/raw/main/pictures/P0013.jpg</v>
      </c>
    </row>
    <row r="142" spans="1:2" ht="14" x14ac:dyDescent="0.15">
      <c r="A142" s="49" t="s">
        <v>1461</v>
      </c>
      <c r="B142" s="53" t="str">
        <f t="shared" si="2"/>
        <v>https://github.com/uberboutique/whataform-repo/raw/main/pictures/UB0105.jpg</v>
      </c>
    </row>
    <row r="143" spans="1:2" ht="14" x14ac:dyDescent="0.15">
      <c r="A143" s="49" t="s">
        <v>185</v>
      </c>
      <c r="B143" s="53" t="str">
        <f t="shared" si="2"/>
        <v>https://github.com/uberboutique/whataform-repo/raw/main/pictures/V0041.jpg</v>
      </c>
    </row>
    <row r="144" spans="1:2" ht="14" x14ac:dyDescent="0.15">
      <c r="A144" s="49" t="s">
        <v>1462</v>
      </c>
      <c r="B144" s="53" t="str">
        <f t="shared" si="2"/>
        <v>https://github.com/uberboutique/whataform-repo/raw/main/pictures/UB0106.jpg</v>
      </c>
    </row>
    <row r="145" spans="1:2" ht="14" x14ac:dyDescent="0.15">
      <c r="A145" s="49" t="s">
        <v>187</v>
      </c>
      <c r="B145" s="53" t="str">
        <f t="shared" si="2"/>
        <v>https://github.com/uberboutique/whataform-repo/raw/main/pictures/V0043.jpg</v>
      </c>
    </row>
    <row r="146" spans="1:2" ht="14" x14ac:dyDescent="0.15">
      <c r="A146" s="49" t="s">
        <v>1463</v>
      </c>
      <c r="B146" s="53" t="str">
        <f t="shared" si="2"/>
        <v>https://github.com/uberboutique/whataform-repo/raw/main/pictures/UB0107.jpg</v>
      </c>
    </row>
    <row r="147" spans="1:2" ht="14" x14ac:dyDescent="0.15">
      <c r="A147" s="49" t="s">
        <v>1464</v>
      </c>
      <c r="B147" s="53" t="str">
        <f t="shared" si="2"/>
        <v>https://github.com/uberboutique/whataform-repo/raw/main/pictures/UB0108.jpg</v>
      </c>
    </row>
    <row r="148" spans="1:2" ht="14" x14ac:dyDescent="0.15">
      <c r="A148" s="49" t="s">
        <v>190</v>
      </c>
      <c r="B148" s="53" t="str">
        <f t="shared" si="2"/>
        <v>https://github.com/uberboutique/whataform-repo/raw/main/pictures/V0046.jpg</v>
      </c>
    </row>
    <row r="149" spans="1:2" ht="14" x14ac:dyDescent="0.15">
      <c r="A149" s="49" t="s">
        <v>191</v>
      </c>
      <c r="B149" s="53" t="str">
        <f t="shared" si="2"/>
        <v>https://github.com/uberboutique/whataform-repo/raw/main/pictures/V0047.jpg</v>
      </c>
    </row>
    <row r="150" spans="1:2" ht="14" x14ac:dyDescent="0.15">
      <c r="A150" s="49" t="s">
        <v>1465</v>
      </c>
      <c r="B150" s="53" t="str">
        <f t="shared" si="2"/>
        <v>https://github.com/uberboutique/whataform-repo/raw/main/pictures/UB0109.jpg</v>
      </c>
    </row>
    <row r="151" spans="1:2" ht="14" x14ac:dyDescent="0.15">
      <c r="A151" s="49" t="s">
        <v>1466</v>
      </c>
      <c r="B151" s="53" t="str">
        <f t="shared" si="2"/>
        <v>https://github.com/uberboutique/whataform-repo/raw/main/pictures/UB0110.jpg</v>
      </c>
    </row>
    <row r="152" spans="1:2" ht="14" x14ac:dyDescent="0.15">
      <c r="A152" s="49" t="s">
        <v>1467</v>
      </c>
      <c r="B152" s="53" t="str">
        <f t="shared" si="2"/>
        <v>https://github.com/uberboutique/whataform-repo/raw/main/pictures/UB0111.jpg</v>
      </c>
    </row>
    <row r="153" spans="1:2" ht="14" x14ac:dyDescent="0.15">
      <c r="A153" s="49" t="s">
        <v>1468</v>
      </c>
      <c r="B153" s="53" t="str">
        <f t="shared" si="2"/>
        <v>https://github.com/uberboutique/whataform-repo/raw/main/pictures/UB0112.jpg</v>
      </c>
    </row>
    <row r="154" spans="1:2" ht="14" x14ac:dyDescent="0.15">
      <c r="A154" s="49" t="s">
        <v>1469</v>
      </c>
      <c r="B154" s="53" t="str">
        <f t="shared" si="2"/>
        <v>https://github.com/uberboutique/whataform-repo/raw/main/pictures/UB0113.jpg</v>
      </c>
    </row>
    <row r="155" spans="1:2" ht="14" x14ac:dyDescent="0.15">
      <c r="A155" s="49" t="s">
        <v>197</v>
      </c>
      <c r="B155" s="53" t="str">
        <f t="shared" si="2"/>
        <v>https://github.com/uberboutique/whataform-repo/raw/main/pictures/V0052.jpg</v>
      </c>
    </row>
    <row r="156" spans="1:2" ht="14" x14ac:dyDescent="0.15">
      <c r="A156" s="49" t="s">
        <v>1470</v>
      </c>
      <c r="B156" s="53" t="str">
        <f t="shared" si="2"/>
        <v>https://github.com/uberboutique/whataform-repo/raw/main/pictures/UB0114.jpg</v>
      </c>
    </row>
    <row r="157" spans="1:2" ht="14" x14ac:dyDescent="0.15">
      <c r="A157" s="49" t="s">
        <v>1471</v>
      </c>
      <c r="B157" s="53" t="str">
        <f t="shared" si="2"/>
        <v>https://github.com/uberboutique/whataform-repo/raw/main/pictures/UB0115.jpg</v>
      </c>
    </row>
    <row r="158" spans="1:2" ht="14" x14ac:dyDescent="0.15">
      <c r="A158" s="49" t="s">
        <v>1472</v>
      </c>
      <c r="B158" s="53" t="str">
        <f t="shared" si="2"/>
        <v>https://github.com/uberboutique/whataform-repo/raw/main/pictures/UB0116.jpg</v>
      </c>
    </row>
    <row r="159" spans="1:2" ht="14" x14ac:dyDescent="0.15">
      <c r="A159" s="49" t="s">
        <v>201</v>
      </c>
      <c r="B159" s="53" t="str">
        <f t="shared" si="2"/>
        <v>https://github.com/uberboutique/whataform-repo/raw/main/pictures/V0055.jpg</v>
      </c>
    </row>
    <row r="160" spans="1:2" ht="14" x14ac:dyDescent="0.15">
      <c r="A160" s="49" t="s">
        <v>1473</v>
      </c>
      <c r="B160" s="53" t="str">
        <f t="shared" si="2"/>
        <v>https://github.com/uberboutique/whataform-repo/raw/main/pictures/UB0117.jpg</v>
      </c>
    </row>
    <row r="161" spans="1:2" ht="14" x14ac:dyDescent="0.15">
      <c r="A161" s="49" t="s">
        <v>1474</v>
      </c>
      <c r="B161" s="53" t="str">
        <f t="shared" si="2"/>
        <v>https://github.com/uberboutique/whataform-repo/raw/main/pictures/UB0118.jpg</v>
      </c>
    </row>
    <row r="162" spans="1:2" ht="14" x14ac:dyDescent="0.15">
      <c r="A162" s="49" t="s">
        <v>1475</v>
      </c>
      <c r="B162" s="53" t="str">
        <f t="shared" si="2"/>
        <v>https://github.com/uberboutique/whataform-repo/raw/main/pictures/UB0119.jpg</v>
      </c>
    </row>
    <row r="163" spans="1:2" ht="14" x14ac:dyDescent="0.15">
      <c r="A163" s="49" t="s">
        <v>1476</v>
      </c>
      <c r="B163" s="53" t="str">
        <f t="shared" si="2"/>
        <v>https://github.com/uberboutique/whataform-repo/raw/main/pictures/UB0120.jpg</v>
      </c>
    </row>
    <row r="164" spans="1:2" ht="14" x14ac:dyDescent="0.15">
      <c r="A164" s="49" t="s">
        <v>1477</v>
      </c>
      <c r="B164" s="53" t="str">
        <f t="shared" si="2"/>
        <v>https://github.com/uberboutique/whataform-repo/raw/main/pictures/UB0121.jpg</v>
      </c>
    </row>
    <row r="165" spans="1:2" ht="14" x14ac:dyDescent="0.15">
      <c r="A165" s="49" t="s">
        <v>205</v>
      </c>
      <c r="B165" s="53" t="str">
        <f t="shared" si="2"/>
        <v>https://github.com/uberboutique/whataform-repo/raw/main/pictures/V0059.jpg</v>
      </c>
    </row>
    <row r="166" spans="1:2" ht="14" x14ac:dyDescent="0.15">
      <c r="A166" s="49" t="s">
        <v>410</v>
      </c>
      <c r="B166" s="53" t="str">
        <f t="shared" si="2"/>
        <v>https://github.com/uberboutique/whataform-repo/raw/main/pictures/VN0001.jpg</v>
      </c>
    </row>
    <row r="167" spans="1:2" ht="14" x14ac:dyDescent="0.15">
      <c r="A167" s="49" t="s">
        <v>213</v>
      </c>
      <c r="B167" s="53" t="str">
        <f t="shared" si="2"/>
        <v>https://github.com/uberboutique/whataform-repo/raw/main/pictures/V0060.jpg</v>
      </c>
    </row>
    <row r="168" spans="1:2" ht="14" x14ac:dyDescent="0.15">
      <c r="A168" s="49" t="s">
        <v>214</v>
      </c>
      <c r="B168" s="53" t="str">
        <f t="shared" si="2"/>
        <v>https://github.com/uberboutique/whataform-repo/raw/main/pictures/V0061.jpg</v>
      </c>
    </row>
    <row r="169" spans="1:2" ht="14" x14ac:dyDescent="0.15">
      <c r="A169" s="49" t="s">
        <v>215</v>
      </c>
      <c r="B169" s="53" t="str">
        <f t="shared" si="2"/>
        <v>https://github.com/uberboutique/whataform-repo/raw/main/pictures/V0062.jpg</v>
      </c>
    </row>
    <row r="170" spans="1:2" ht="14" x14ac:dyDescent="0.15">
      <c r="A170" s="49" t="s">
        <v>216</v>
      </c>
      <c r="B170" s="53" t="str">
        <f t="shared" si="2"/>
        <v>https://github.com/uberboutique/whataform-repo/raw/main/pictures/V0063.jpg</v>
      </c>
    </row>
    <row r="171" spans="1:2" ht="14" x14ac:dyDescent="0.15">
      <c r="A171" s="49" t="s">
        <v>1478</v>
      </c>
      <c r="B171" s="53" t="str">
        <f t="shared" si="2"/>
        <v>https://github.com/uberboutique/whataform-repo/raw/main/pictures/UB0122.jpg</v>
      </c>
    </row>
    <row r="172" spans="1:2" ht="14" x14ac:dyDescent="0.15">
      <c r="A172" s="49" t="s">
        <v>209</v>
      </c>
      <c r="B172" s="53" t="str">
        <f t="shared" si="2"/>
        <v>https://github.com/uberboutique/whataform-repo/raw/main/pictures/A0002.jpg</v>
      </c>
    </row>
    <row r="173" spans="1:2" ht="14" x14ac:dyDescent="0.15">
      <c r="A173" s="49" t="s">
        <v>212</v>
      </c>
      <c r="B173" s="53" t="str">
        <f t="shared" si="2"/>
        <v>https://github.com/uberboutique/whataform-repo/raw/main/pictures/A0004.jpg</v>
      </c>
    </row>
    <row r="174" spans="1:2" ht="14" x14ac:dyDescent="0.15">
      <c r="A174" s="49" t="s">
        <v>206</v>
      </c>
      <c r="B174" s="53" t="str">
        <f t="shared" si="2"/>
        <v>https://github.com/uberboutique/whataform-repo/raw/main/pictures/A0005.jpg</v>
      </c>
    </row>
    <row r="175" spans="1:2" ht="14" x14ac:dyDescent="0.15">
      <c r="A175" s="49" t="s">
        <v>1479</v>
      </c>
      <c r="B175" s="53" t="str">
        <f t="shared" si="2"/>
        <v>https://github.com/uberboutique/whataform-repo/raw/main/pictures/UB0123.jpg</v>
      </c>
    </row>
    <row r="176" spans="1:2" ht="14" x14ac:dyDescent="0.15">
      <c r="A176" s="49" t="s">
        <v>304</v>
      </c>
      <c r="B176" s="53" t="str">
        <f t="shared" si="2"/>
        <v>https://github.com/uberboutique/whataform-repo/raw/main/pictures/A0006.jpg</v>
      </c>
    </row>
    <row r="177" spans="1:2" ht="14" x14ac:dyDescent="0.15">
      <c r="A177" s="49" t="s">
        <v>1480</v>
      </c>
      <c r="B177" s="53" t="str">
        <f t="shared" si="2"/>
        <v>https://github.com/uberboutique/whataform-repo/raw/main/pictures/UB0124.jpg</v>
      </c>
    </row>
    <row r="178" spans="1:2" ht="14" x14ac:dyDescent="0.15">
      <c r="A178" s="49" t="s">
        <v>249</v>
      </c>
      <c r="B178" s="53" t="str">
        <f t="shared" si="2"/>
        <v>https://github.com/uberboutique/whataform-repo/raw/main/pictures/V0065.jpg</v>
      </c>
    </row>
    <row r="179" spans="1:2" ht="14" x14ac:dyDescent="0.15">
      <c r="A179" s="49" t="s">
        <v>1481</v>
      </c>
      <c r="B179" s="53" t="str">
        <f t="shared" si="2"/>
        <v>https://github.com/uberboutique/whataform-repo/raw/main/pictures/UB0125.jpg</v>
      </c>
    </row>
    <row r="180" spans="1:2" ht="14" x14ac:dyDescent="0.15">
      <c r="A180" s="49" t="s">
        <v>1482</v>
      </c>
      <c r="B180" s="53" t="str">
        <f t="shared" si="2"/>
        <v>https://github.com/uberboutique/whataform-repo/raw/main/pictures/UB0126.jpg</v>
      </c>
    </row>
    <row r="181" spans="1:2" ht="14" x14ac:dyDescent="0.15">
      <c r="A181" s="49" t="s">
        <v>1483</v>
      </c>
      <c r="B181" s="53" t="str">
        <f t="shared" si="2"/>
        <v>https://github.com/uberboutique/whataform-repo/raw/main/pictures/UB0127.jpg</v>
      </c>
    </row>
    <row r="182" spans="1:2" ht="14" x14ac:dyDescent="0.15">
      <c r="A182" s="49" t="s">
        <v>1484</v>
      </c>
      <c r="B182" s="53" t="str">
        <f t="shared" si="2"/>
        <v>https://github.com/uberboutique/whataform-repo/raw/main/pictures/UB0128.jpg</v>
      </c>
    </row>
    <row r="183" spans="1:2" ht="14" x14ac:dyDescent="0.15">
      <c r="A183" s="49" t="s">
        <v>1485</v>
      </c>
      <c r="B183" s="53" t="str">
        <f t="shared" si="2"/>
        <v>https://github.com/uberboutique/whataform-repo/raw/main/pictures/UB0129.jpg</v>
      </c>
    </row>
    <row r="184" spans="1:2" ht="14" x14ac:dyDescent="0.15">
      <c r="A184" s="49" t="s">
        <v>1486</v>
      </c>
      <c r="B184" s="53" t="str">
        <f t="shared" si="2"/>
        <v>https://github.com/uberboutique/whataform-repo/raw/main/pictures/UB0130.jpg</v>
      </c>
    </row>
    <row r="185" spans="1:2" ht="14" x14ac:dyDescent="0.15">
      <c r="A185" s="49" t="s">
        <v>1487</v>
      </c>
      <c r="B185" s="53" t="str">
        <f t="shared" si="2"/>
        <v>https://github.com/uberboutique/whataform-repo/raw/main/pictures/UB0131.jpg</v>
      </c>
    </row>
    <row r="186" spans="1:2" ht="14" x14ac:dyDescent="0.15">
      <c r="A186" s="49" t="s">
        <v>1488</v>
      </c>
      <c r="B186" s="53" t="str">
        <f t="shared" si="2"/>
        <v>https://github.com/uberboutique/whataform-repo/raw/main/pictures/UB0132.jpg</v>
      </c>
    </row>
    <row r="187" spans="1:2" ht="14" x14ac:dyDescent="0.15">
      <c r="A187" s="49" t="s">
        <v>1489</v>
      </c>
      <c r="B187" s="53" t="str">
        <f t="shared" si="2"/>
        <v>https://github.com/uberboutique/whataform-repo/raw/main/pictures/UB0133.jpg</v>
      </c>
    </row>
    <row r="188" spans="1:2" ht="14" x14ac:dyDescent="0.15">
      <c r="A188" s="49" t="s">
        <v>371</v>
      </c>
      <c r="B188" s="53" t="str">
        <f t="shared" si="2"/>
        <v>https://github.com/uberboutique/whataform-repo/raw/main/pictures/BI0016.jpg</v>
      </c>
    </row>
    <row r="189" spans="1:2" ht="14" x14ac:dyDescent="0.15">
      <c r="A189" s="49" t="s">
        <v>372</v>
      </c>
      <c r="B189" s="53" t="str">
        <f t="shared" si="2"/>
        <v>https://github.com/uberboutique/whataform-repo/raw/main/pictures/BI0017.jpg</v>
      </c>
    </row>
    <row r="190" spans="1:2" ht="14" x14ac:dyDescent="0.15">
      <c r="A190" s="49" t="s">
        <v>1490</v>
      </c>
      <c r="B190" s="53" t="str">
        <f t="shared" si="2"/>
        <v>https://github.com/uberboutique/whataform-repo/raw/main/pictures/UB0134.jpg</v>
      </c>
    </row>
    <row r="191" spans="1:2" ht="14" x14ac:dyDescent="0.15">
      <c r="A191" s="49" t="s">
        <v>77</v>
      </c>
      <c r="B191" s="53" t="str">
        <f t="shared" si="2"/>
        <v>https://github.com/uberboutique/whataform-repo/raw/main/pictures/T0026.jpg</v>
      </c>
    </row>
    <row r="192" spans="1:2" ht="14" x14ac:dyDescent="0.15">
      <c r="A192" s="49" t="s">
        <v>78</v>
      </c>
      <c r="B192" s="53" t="str">
        <f t="shared" si="2"/>
        <v>https://github.com/uberboutique/whataform-repo/raw/main/pictures/T0027.jpg</v>
      </c>
    </row>
    <row r="193" spans="1:2" ht="14" x14ac:dyDescent="0.15">
      <c r="A193" s="49" t="s">
        <v>79</v>
      </c>
      <c r="B193" s="53" t="str">
        <f t="shared" si="2"/>
        <v>https://github.com/uberboutique/whataform-repo/raw/main/pictures/T0028.jpg</v>
      </c>
    </row>
    <row r="194" spans="1:2" ht="14" x14ac:dyDescent="0.15">
      <c r="A194" s="49" t="s">
        <v>1491</v>
      </c>
      <c r="B194" s="53" t="str">
        <f t="shared" ref="B194:B257" si="3">"https://github.com/uberboutique/whataform-repo/raw/main/pictures/"&amp;A194&amp;".jpg"</f>
        <v>https://github.com/uberboutique/whataform-repo/raw/main/pictures/UB0135.jpg</v>
      </c>
    </row>
    <row r="195" spans="1:2" ht="14" x14ac:dyDescent="0.15">
      <c r="A195" s="49" t="s">
        <v>1492</v>
      </c>
      <c r="B195" s="53" t="str">
        <f t="shared" si="3"/>
        <v>https://github.com/uberboutique/whataform-repo/raw/main/pictures/UB0136.jpg</v>
      </c>
    </row>
    <row r="196" spans="1:2" ht="14" x14ac:dyDescent="0.15">
      <c r="A196" s="49" t="s">
        <v>253</v>
      </c>
      <c r="B196" s="53" t="str">
        <f t="shared" si="3"/>
        <v>https://github.com/uberboutique/whataform-repo/raw/main/pictures/V0069.jpg</v>
      </c>
    </row>
    <row r="197" spans="1:2" ht="14" x14ac:dyDescent="0.15">
      <c r="A197" s="49" t="s">
        <v>1493</v>
      </c>
      <c r="B197" s="53" t="str">
        <f t="shared" si="3"/>
        <v>https://github.com/uberboutique/whataform-repo/raw/main/pictures/UB0137.jpg</v>
      </c>
    </row>
    <row r="198" spans="1:2" ht="14" x14ac:dyDescent="0.15">
      <c r="A198" s="49" t="s">
        <v>256</v>
      </c>
      <c r="B198" s="53" t="str">
        <f t="shared" si="3"/>
        <v>https://github.com/uberboutique/whataform-repo/raw/main/pictures/V0071.jpg</v>
      </c>
    </row>
    <row r="199" spans="1:2" ht="14" x14ac:dyDescent="0.15">
      <c r="A199" s="49" t="s">
        <v>1494</v>
      </c>
      <c r="B199" s="53" t="str">
        <f t="shared" si="3"/>
        <v>https://github.com/uberboutique/whataform-repo/raw/main/pictures/UB0138.jpg</v>
      </c>
    </row>
    <row r="200" spans="1:2" ht="14" x14ac:dyDescent="0.15">
      <c r="A200" s="49" t="s">
        <v>1495</v>
      </c>
      <c r="B200" s="53" t="str">
        <f t="shared" si="3"/>
        <v>https://github.com/uberboutique/whataform-repo/raw/main/pictures/UB0139.jpg</v>
      </c>
    </row>
    <row r="201" spans="1:2" ht="14" x14ac:dyDescent="0.15">
      <c r="A201" s="49" t="s">
        <v>80</v>
      </c>
      <c r="B201" s="53" t="str">
        <f t="shared" si="3"/>
        <v>https://github.com/uberboutique/whataform-repo/raw/main/pictures/T0029.jpg</v>
      </c>
    </row>
    <row r="202" spans="1:2" ht="14" x14ac:dyDescent="0.15">
      <c r="A202" s="49" t="s">
        <v>1496</v>
      </c>
      <c r="B202" s="53" t="str">
        <f t="shared" si="3"/>
        <v>https://github.com/uberboutique/whataform-repo/raw/main/pictures/UB0140.jpg</v>
      </c>
    </row>
    <row r="203" spans="1:2" ht="14" x14ac:dyDescent="0.15">
      <c r="A203" s="49" t="s">
        <v>1497</v>
      </c>
      <c r="B203" s="53" t="str">
        <f t="shared" si="3"/>
        <v>https://github.com/uberboutique/whataform-repo/raw/main/pictures/UB0141.jpg</v>
      </c>
    </row>
    <row r="204" spans="1:2" ht="14" x14ac:dyDescent="0.15">
      <c r="A204" s="49" t="s">
        <v>1498</v>
      </c>
      <c r="B204" s="53" t="str">
        <f t="shared" si="3"/>
        <v>https://github.com/uberboutique/whataform-repo/raw/main/pictures/UB0142.jpg</v>
      </c>
    </row>
    <row r="205" spans="1:2" ht="14" x14ac:dyDescent="0.15">
      <c r="A205" s="49" t="s">
        <v>1499</v>
      </c>
      <c r="B205" s="53" t="str">
        <f t="shared" si="3"/>
        <v>https://github.com/uberboutique/whataform-repo/raw/main/pictures/UB0143.jpg</v>
      </c>
    </row>
    <row r="206" spans="1:2" ht="14" x14ac:dyDescent="0.15">
      <c r="A206" s="49" t="s">
        <v>81</v>
      </c>
      <c r="B206" s="53" t="str">
        <f t="shared" si="3"/>
        <v>https://github.com/uberboutique/whataform-repo/raw/main/pictures/T0030.jpg</v>
      </c>
    </row>
    <row r="207" spans="1:2" ht="14" x14ac:dyDescent="0.15">
      <c r="A207" s="49" t="s">
        <v>1500</v>
      </c>
      <c r="B207" s="53" t="str">
        <f t="shared" si="3"/>
        <v>https://github.com/uberboutique/whataform-repo/raw/main/pictures/UB0144.jpg</v>
      </c>
    </row>
    <row r="208" spans="1:2" ht="14" x14ac:dyDescent="0.15">
      <c r="A208" s="49" t="s">
        <v>83</v>
      </c>
      <c r="B208" s="53" t="str">
        <f t="shared" si="3"/>
        <v>https://github.com/uberboutique/whataform-repo/raw/main/pictures/T0032.jpg</v>
      </c>
    </row>
    <row r="209" spans="1:2" ht="14" x14ac:dyDescent="0.15">
      <c r="A209" s="49" t="s">
        <v>1501</v>
      </c>
      <c r="B209" s="53" t="str">
        <f t="shared" si="3"/>
        <v>https://github.com/uberboutique/whataform-repo/raw/main/pictures/UB0145.jpg</v>
      </c>
    </row>
    <row r="210" spans="1:2" ht="14" x14ac:dyDescent="0.15">
      <c r="A210" s="49" t="s">
        <v>1502</v>
      </c>
      <c r="B210" s="53" t="str">
        <f t="shared" si="3"/>
        <v>https://github.com/uberboutique/whataform-repo/raw/main/pictures/UB0146.jpg</v>
      </c>
    </row>
    <row r="211" spans="1:2" ht="14" x14ac:dyDescent="0.15">
      <c r="A211" s="49" t="s">
        <v>1503</v>
      </c>
      <c r="B211" s="53" t="str">
        <f t="shared" si="3"/>
        <v>https://github.com/uberboutique/whataform-repo/raw/main/pictures/UB0147.jpg</v>
      </c>
    </row>
    <row r="212" spans="1:2" ht="14" x14ac:dyDescent="0.15">
      <c r="A212" s="49" t="s">
        <v>1504</v>
      </c>
      <c r="B212" s="53" t="str">
        <f t="shared" si="3"/>
        <v>https://github.com/uberboutique/whataform-repo/raw/main/pictures/UB0148.jpg</v>
      </c>
    </row>
    <row r="213" spans="1:2" ht="14" x14ac:dyDescent="0.15">
      <c r="A213" s="49" t="s">
        <v>375</v>
      </c>
      <c r="B213" s="53" t="str">
        <f t="shared" si="3"/>
        <v>https://github.com/uberboutique/whataform-repo/raw/main/pictures/BI0020.jpg</v>
      </c>
    </row>
    <row r="214" spans="1:2" ht="14" x14ac:dyDescent="0.15">
      <c r="A214" s="49" t="s">
        <v>376</v>
      </c>
      <c r="B214" s="53" t="str">
        <f t="shared" si="3"/>
        <v>https://github.com/uberboutique/whataform-repo/raw/main/pictures/BI0021.jpg</v>
      </c>
    </row>
    <row r="215" spans="1:2" ht="14" x14ac:dyDescent="0.15">
      <c r="A215" s="49" t="s">
        <v>1505</v>
      </c>
      <c r="B215" s="53" t="str">
        <f t="shared" si="3"/>
        <v>https://github.com/uberboutique/whataform-repo/raw/main/pictures/UB0149.jpg</v>
      </c>
    </row>
    <row r="216" spans="1:2" ht="14" x14ac:dyDescent="0.15">
      <c r="A216" s="49" t="s">
        <v>1506</v>
      </c>
      <c r="B216" s="53" t="str">
        <f t="shared" si="3"/>
        <v>https://github.com/uberboutique/whataform-repo/raw/main/pictures/UB0150.jpg</v>
      </c>
    </row>
    <row r="217" spans="1:2" ht="14" x14ac:dyDescent="0.15">
      <c r="A217" s="49" t="s">
        <v>1507</v>
      </c>
      <c r="B217" s="53" t="str">
        <f t="shared" si="3"/>
        <v>https://github.com/uberboutique/whataform-repo/raw/main/pictures/UB0151.jpg</v>
      </c>
    </row>
    <row r="218" spans="1:2" ht="14" x14ac:dyDescent="0.15">
      <c r="A218" s="49" t="s">
        <v>1508</v>
      </c>
      <c r="B218" s="53" t="str">
        <f t="shared" si="3"/>
        <v>https://github.com/uberboutique/whataform-repo/raw/main/pictures/UB0152.jpg</v>
      </c>
    </row>
    <row r="219" spans="1:2" ht="14" x14ac:dyDescent="0.15">
      <c r="A219" s="49" t="s">
        <v>1509</v>
      </c>
      <c r="B219" s="53" t="str">
        <f t="shared" si="3"/>
        <v>https://github.com/uberboutique/whataform-repo/raw/main/pictures/UB0153.jpg</v>
      </c>
    </row>
    <row r="220" spans="1:2" ht="14" x14ac:dyDescent="0.15">
      <c r="A220" s="49" t="s">
        <v>263</v>
      </c>
      <c r="B220" s="53" t="str">
        <f t="shared" si="3"/>
        <v>https://github.com/uberboutique/whataform-repo/raw/main/pictures/V0078.jpg</v>
      </c>
    </row>
    <row r="221" spans="1:2" ht="14" x14ac:dyDescent="0.15">
      <c r="A221" s="49" t="s">
        <v>377</v>
      </c>
      <c r="B221" s="53" t="str">
        <f t="shared" si="3"/>
        <v>https://github.com/uberboutique/whataform-repo/raw/main/pictures/BI0022.jpg</v>
      </c>
    </row>
    <row r="222" spans="1:2" ht="14" x14ac:dyDescent="0.15">
      <c r="A222" s="49" t="s">
        <v>1510</v>
      </c>
      <c r="B222" s="53" t="str">
        <f t="shared" si="3"/>
        <v>https://github.com/uberboutique/whataform-repo/raw/main/pictures/UB0154.jpg</v>
      </c>
    </row>
    <row r="223" spans="1:2" ht="14" x14ac:dyDescent="0.15">
      <c r="A223" s="49" t="s">
        <v>1511</v>
      </c>
      <c r="B223" s="53" t="str">
        <f t="shared" si="3"/>
        <v>https://github.com/uberboutique/whataform-repo/raw/main/pictures/UB0155.jpg</v>
      </c>
    </row>
    <row r="224" spans="1:2" ht="14" x14ac:dyDescent="0.15">
      <c r="A224" s="49" t="s">
        <v>1512</v>
      </c>
      <c r="B224" s="53" t="str">
        <f t="shared" si="3"/>
        <v>https://github.com/uberboutique/whataform-repo/raw/main/pictures/UB0156.jpg</v>
      </c>
    </row>
    <row r="225" spans="1:2" ht="14" x14ac:dyDescent="0.15">
      <c r="A225" s="49" t="s">
        <v>1513</v>
      </c>
      <c r="B225" s="53" t="str">
        <f t="shared" si="3"/>
        <v>https://github.com/uberboutique/whataform-repo/raw/main/pictures/UB0157.jpg</v>
      </c>
    </row>
    <row r="226" spans="1:2" ht="14" x14ac:dyDescent="0.15">
      <c r="A226" s="49" t="s">
        <v>1514</v>
      </c>
      <c r="B226" s="53" t="str">
        <f t="shared" si="3"/>
        <v>https://github.com/uberboutique/whataform-repo/raw/main/pictures/UB0158.jpg</v>
      </c>
    </row>
    <row r="227" spans="1:2" ht="14" x14ac:dyDescent="0.15">
      <c r="A227" s="49" t="s">
        <v>1515</v>
      </c>
      <c r="B227" s="53" t="str">
        <f t="shared" si="3"/>
        <v>https://github.com/uberboutique/whataform-repo/raw/main/pictures/UB0159.jpg</v>
      </c>
    </row>
    <row r="228" spans="1:2" ht="14" x14ac:dyDescent="0.15">
      <c r="A228" s="49" t="s">
        <v>309</v>
      </c>
      <c r="B228" s="53" t="str">
        <f t="shared" si="3"/>
        <v>https://github.com/uberboutique/whataform-repo/raw/main/pictures/A0011.jpg</v>
      </c>
    </row>
    <row r="229" spans="1:2" ht="14" x14ac:dyDescent="0.15">
      <c r="A229" s="49" t="s">
        <v>1516</v>
      </c>
      <c r="B229" s="53" t="str">
        <f t="shared" si="3"/>
        <v>https://github.com/uberboutique/whataform-repo/raw/main/pictures/UB0160.jpg</v>
      </c>
    </row>
    <row r="230" spans="1:2" ht="14" x14ac:dyDescent="0.15">
      <c r="A230" s="49" t="s">
        <v>381</v>
      </c>
      <c r="B230" s="53" t="str">
        <f t="shared" si="3"/>
        <v>https://github.com/uberboutique/whataform-repo/raw/main/pictures/BI0026.jpg</v>
      </c>
    </row>
    <row r="231" spans="1:2" ht="14" x14ac:dyDescent="0.15">
      <c r="A231" s="49" t="s">
        <v>1517</v>
      </c>
      <c r="B231" s="53" t="str">
        <f t="shared" si="3"/>
        <v>https://github.com/uberboutique/whataform-repo/raw/main/pictures/UB0161.jpg</v>
      </c>
    </row>
    <row r="232" spans="1:2" ht="14" x14ac:dyDescent="0.15">
      <c r="A232" s="49" t="s">
        <v>265</v>
      </c>
      <c r="B232" s="53" t="str">
        <f t="shared" si="3"/>
        <v>https://github.com/uberboutique/whataform-repo/raw/main/pictures/V0080.jpg</v>
      </c>
    </row>
    <row r="233" spans="1:2" ht="14" x14ac:dyDescent="0.15">
      <c r="A233" s="49" t="s">
        <v>1518</v>
      </c>
      <c r="B233" s="53" t="str">
        <f t="shared" si="3"/>
        <v>https://github.com/uberboutique/whataform-repo/raw/main/pictures/UB0162.jpg</v>
      </c>
    </row>
    <row r="234" spans="1:2" ht="14" x14ac:dyDescent="0.15">
      <c r="A234" s="49" t="s">
        <v>405</v>
      </c>
      <c r="B234" s="53" t="str">
        <f t="shared" si="3"/>
        <v>https://github.com/uberboutique/whataform-repo/raw/main/pictures/SB0001.jpg</v>
      </c>
    </row>
    <row r="235" spans="1:2" ht="14" x14ac:dyDescent="0.15">
      <c r="A235" s="49" t="s">
        <v>1519</v>
      </c>
      <c r="B235" s="53" t="str">
        <f t="shared" si="3"/>
        <v>https://github.com/uberboutique/whataform-repo/raw/main/pictures/UB0163.jpg</v>
      </c>
    </row>
    <row r="236" spans="1:2" ht="14" x14ac:dyDescent="0.15">
      <c r="A236" s="49" t="s">
        <v>1520</v>
      </c>
      <c r="B236" s="53" t="str">
        <f t="shared" si="3"/>
        <v>https://github.com/uberboutique/whataform-repo/raw/main/pictures/UB0164.jpg</v>
      </c>
    </row>
    <row r="237" spans="1:2" ht="14" x14ac:dyDescent="0.15">
      <c r="A237" s="49" t="s">
        <v>407</v>
      </c>
      <c r="B237" s="53" t="str">
        <f t="shared" si="3"/>
        <v>https://github.com/uberboutique/whataform-repo/raw/main/pictures/SB0003.jpg</v>
      </c>
    </row>
    <row r="238" spans="1:2" ht="14" x14ac:dyDescent="0.15">
      <c r="A238" s="49" t="s">
        <v>1521</v>
      </c>
      <c r="B238" s="53" t="str">
        <f t="shared" si="3"/>
        <v>https://github.com/uberboutique/whataform-repo/raw/main/pictures/UB0165.jpg</v>
      </c>
    </row>
    <row r="239" spans="1:2" ht="14" x14ac:dyDescent="0.15">
      <c r="A239" s="49" t="s">
        <v>1522</v>
      </c>
      <c r="B239" s="53" t="str">
        <f t="shared" si="3"/>
        <v>https://github.com/uberboutique/whataform-repo/raw/main/pictures/UB0166.jpg</v>
      </c>
    </row>
    <row r="240" spans="1:2" ht="14" x14ac:dyDescent="0.15">
      <c r="A240" s="49" t="s">
        <v>1523</v>
      </c>
      <c r="B240" s="53" t="str">
        <f t="shared" si="3"/>
        <v>https://github.com/uberboutique/whataform-repo/raw/main/pictures/UB0167.jpg</v>
      </c>
    </row>
    <row r="241" spans="1:2" ht="14" x14ac:dyDescent="0.15">
      <c r="A241" s="49" t="s">
        <v>1524</v>
      </c>
      <c r="B241" s="53" t="str">
        <f t="shared" si="3"/>
        <v>https://github.com/uberboutique/whataform-repo/raw/main/pictures/UB0168.jpg</v>
      </c>
    </row>
    <row r="242" spans="1:2" ht="14" x14ac:dyDescent="0.15">
      <c r="A242" s="49" t="s">
        <v>1525</v>
      </c>
      <c r="B242" s="53" t="str">
        <f t="shared" si="3"/>
        <v>https://github.com/uberboutique/whataform-repo/raw/main/pictures/UB0169.jpg</v>
      </c>
    </row>
    <row r="243" spans="1:2" ht="14" x14ac:dyDescent="0.15">
      <c r="A243" s="49" t="s">
        <v>1526</v>
      </c>
      <c r="B243" s="53" t="str">
        <f t="shared" si="3"/>
        <v>https://github.com/uberboutique/whataform-repo/raw/main/pictures/UB0170.jpg</v>
      </c>
    </row>
    <row r="244" spans="1:2" ht="14" x14ac:dyDescent="0.15">
      <c r="A244" s="49" t="s">
        <v>1527</v>
      </c>
      <c r="B244" s="53" t="str">
        <f t="shared" si="3"/>
        <v>https://github.com/uberboutique/whataform-repo/raw/main/pictures/UB0171.jpg</v>
      </c>
    </row>
    <row r="245" spans="1:2" ht="14" x14ac:dyDescent="0.15">
      <c r="A245" s="49" t="s">
        <v>1528</v>
      </c>
      <c r="B245" s="53" t="str">
        <f t="shared" si="3"/>
        <v>https://github.com/uberboutique/whataform-repo/raw/main/pictures/UB0172.jpg</v>
      </c>
    </row>
    <row r="246" spans="1:2" ht="14" x14ac:dyDescent="0.15">
      <c r="A246" s="49" t="s">
        <v>1529</v>
      </c>
      <c r="B246" s="53" t="str">
        <f t="shared" si="3"/>
        <v>https://github.com/uberboutique/whataform-repo/raw/main/pictures/UB0173.jpg</v>
      </c>
    </row>
    <row r="247" spans="1:2" ht="14" x14ac:dyDescent="0.15">
      <c r="A247" s="49" t="s">
        <v>1530</v>
      </c>
      <c r="B247" s="53" t="str">
        <f t="shared" si="3"/>
        <v>https://github.com/uberboutique/whataform-repo/raw/main/pictures/UB0174.jpg</v>
      </c>
    </row>
    <row r="248" spans="1:2" ht="14" x14ac:dyDescent="0.15">
      <c r="A248" s="49" t="s">
        <v>1531</v>
      </c>
      <c r="B248" s="53" t="str">
        <f t="shared" si="3"/>
        <v>https://github.com/uberboutique/whataform-repo/raw/main/pictures/UB0175.jpg</v>
      </c>
    </row>
    <row r="249" spans="1:2" ht="14" x14ac:dyDescent="0.15">
      <c r="A249" s="49" t="s">
        <v>343</v>
      </c>
      <c r="B249" s="53" t="str">
        <f t="shared" si="3"/>
        <v>https://github.com/uberboutique/whataform-repo/raw/main/pictures/CA0003.jpg</v>
      </c>
    </row>
    <row r="250" spans="1:2" ht="14" x14ac:dyDescent="0.15">
      <c r="A250" s="49" t="s">
        <v>385</v>
      </c>
      <c r="B250" s="53" t="str">
        <f t="shared" si="3"/>
        <v>https://github.com/uberboutique/whataform-repo/raw/main/pictures/P0017.jpg</v>
      </c>
    </row>
    <row r="251" spans="1:2" ht="14" x14ac:dyDescent="0.15">
      <c r="A251" s="49" t="s">
        <v>1532</v>
      </c>
      <c r="B251" s="53" t="str">
        <f t="shared" si="3"/>
        <v>https://github.com/uberboutique/whataform-repo/raw/main/pictures/UB0176.jpg</v>
      </c>
    </row>
    <row r="252" spans="1:2" ht="14" x14ac:dyDescent="0.15">
      <c r="A252" s="49" t="s">
        <v>420</v>
      </c>
      <c r="B252" s="53" t="str">
        <f t="shared" si="3"/>
        <v>https://github.com/uberboutique/whataform-repo/raw/main/pictures/L0001.jpg</v>
      </c>
    </row>
    <row r="253" spans="1:2" ht="14" x14ac:dyDescent="0.15">
      <c r="A253" s="49" t="s">
        <v>1533</v>
      </c>
      <c r="B253" s="53" t="str">
        <f t="shared" si="3"/>
        <v>https://github.com/uberboutique/whataform-repo/raw/main/pictures/UB0177.jpg</v>
      </c>
    </row>
    <row r="254" spans="1:2" ht="14" x14ac:dyDescent="0.15">
      <c r="A254" s="49" t="s">
        <v>344</v>
      </c>
      <c r="B254" s="53" t="str">
        <f t="shared" si="3"/>
        <v>https://github.com/uberboutique/whataform-repo/raw/main/pictures/CA0004.jpg</v>
      </c>
    </row>
    <row r="255" spans="1:2" ht="14" x14ac:dyDescent="0.15">
      <c r="A255" s="49" t="s">
        <v>387</v>
      </c>
      <c r="B255" s="53" t="str">
        <f t="shared" si="3"/>
        <v>https://github.com/uberboutique/whataform-repo/raw/main/pictures/P0019.jpg</v>
      </c>
    </row>
    <row r="256" spans="1:2" ht="14" x14ac:dyDescent="0.15">
      <c r="A256" s="49" t="s">
        <v>1534</v>
      </c>
      <c r="B256" s="53" t="str">
        <f t="shared" si="3"/>
        <v>https://github.com/uberboutique/whataform-repo/raw/main/pictures/UB0178.jpg</v>
      </c>
    </row>
    <row r="257" spans="1:2" ht="14" x14ac:dyDescent="0.15">
      <c r="A257" s="49" t="s">
        <v>1535</v>
      </c>
      <c r="B257" s="53" t="str">
        <f t="shared" si="3"/>
        <v>https://github.com/uberboutique/whataform-repo/raw/main/pictures/UB0179.jpg</v>
      </c>
    </row>
    <row r="258" spans="1:2" ht="14" x14ac:dyDescent="0.15">
      <c r="A258" s="49" t="s">
        <v>1536</v>
      </c>
      <c r="B258" s="53" t="str">
        <f t="shared" ref="B258:B321" si="4">"https://github.com/uberboutique/whataform-repo/raw/main/pictures/"&amp;A258&amp;".jpg"</f>
        <v>https://github.com/uberboutique/whataform-repo/raw/main/pictures/UB0180.jpg</v>
      </c>
    </row>
    <row r="259" spans="1:2" ht="14" x14ac:dyDescent="0.15">
      <c r="A259" s="49" t="s">
        <v>1537</v>
      </c>
      <c r="B259" s="53" t="str">
        <f t="shared" si="4"/>
        <v>https://github.com/uberboutique/whataform-repo/raw/main/pictures/UB0181.jpg</v>
      </c>
    </row>
    <row r="260" spans="1:2" ht="14" x14ac:dyDescent="0.15">
      <c r="A260" s="49" t="s">
        <v>267</v>
      </c>
      <c r="B260" s="53" t="str">
        <f t="shared" si="4"/>
        <v>https://github.com/uberboutique/whataform-repo/raw/main/pictures/V0083.jpg</v>
      </c>
    </row>
    <row r="261" spans="1:2" ht="14" x14ac:dyDescent="0.15">
      <c r="A261" s="49" t="s">
        <v>268</v>
      </c>
      <c r="B261" s="53" t="str">
        <f t="shared" si="4"/>
        <v>https://github.com/uberboutique/whataform-repo/raw/main/pictures/V0084.jpg</v>
      </c>
    </row>
    <row r="262" spans="1:2" ht="14" x14ac:dyDescent="0.15">
      <c r="A262" s="49" t="s">
        <v>269</v>
      </c>
      <c r="B262" s="53" t="str">
        <f t="shared" si="4"/>
        <v>https://github.com/uberboutique/whataform-repo/raw/main/pictures/V0085.jpg</v>
      </c>
    </row>
    <row r="263" spans="1:2" ht="14" x14ac:dyDescent="0.15">
      <c r="A263" s="49" t="s">
        <v>270</v>
      </c>
      <c r="B263" s="53" t="str">
        <f t="shared" si="4"/>
        <v>https://github.com/uberboutique/whataform-repo/raw/main/pictures/V0086.jpg</v>
      </c>
    </row>
    <row r="264" spans="1:2" ht="14" x14ac:dyDescent="0.15">
      <c r="A264" s="49" t="s">
        <v>271</v>
      </c>
      <c r="B264" s="53" t="str">
        <f t="shared" si="4"/>
        <v>https://github.com/uberboutique/whataform-repo/raw/main/pictures/V0087.jpg</v>
      </c>
    </row>
    <row r="265" spans="1:2" ht="14" x14ac:dyDescent="0.15">
      <c r="A265" s="49" t="s">
        <v>272</v>
      </c>
      <c r="B265" s="53" t="str">
        <f t="shared" si="4"/>
        <v>https://github.com/uberboutique/whataform-repo/raw/main/pictures/V0088.jpg</v>
      </c>
    </row>
    <row r="266" spans="1:2" ht="14" x14ac:dyDescent="0.15">
      <c r="A266" s="49" t="s">
        <v>456</v>
      </c>
      <c r="B266" s="53" t="str">
        <f t="shared" si="4"/>
        <v>https://github.com/uberboutique/whataform-repo/raw/main/pictures/B0057.jpg</v>
      </c>
    </row>
    <row r="267" spans="1:2" ht="14" x14ac:dyDescent="0.15">
      <c r="A267" s="49" t="s">
        <v>315</v>
      </c>
      <c r="B267" s="53" t="str">
        <f t="shared" si="4"/>
        <v>https://github.com/uberboutique/whataform-repo/raw/main/pictures/B0023.jpg</v>
      </c>
    </row>
    <row r="268" spans="1:2" ht="14" x14ac:dyDescent="0.15">
      <c r="A268" s="49" t="s">
        <v>316</v>
      </c>
      <c r="B268" s="53" t="str">
        <f t="shared" si="4"/>
        <v>https://github.com/uberboutique/whataform-repo/raw/main/pictures/B0024.jpg</v>
      </c>
    </row>
    <row r="269" spans="1:2" ht="14" x14ac:dyDescent="0.15">
      <c r="A269" s="49" t="s">
        <v>317</v>
      </c>
      <c r="B269" s="53" t="str">
        <f t="shared" si="4"/>
        <v>https://github.com/uberboutique/whataform-repo/raw/main/pictures/B0025.jpg</v>
      </c>
    </row>
    <row r="270" spans="1:2" ht="14" x14ac:dyDescent="0.15">
      <c r="A270" s="49" t="s">
        <v>1538</v>
      </c>
      <c r="B270" s="53" t="str">
        <f t="shared" si="4"/>
        <v>https://github.com/uberboutique/whataform-repo/raw/main/pictures/UB0182.jpg</v>
      </c>
    </row>
    <row r="271" spans="1:2" ht="14" x14ac:dyDescent="0.15">
      <c r="A271" s="49" t="s">
        <v>1539</v>
      </c>
      <c r="B271" s="53" t="str">
        <f t="shared" si="4"/>
        <v>https://github.com/uberboutique/whataform-repo/raw/main/pictures/UB0183.jpg</v>
      </c>
    </row>
    <row r="272" spans="1:2" ht="14" x14ac:dyDescent="0.15">
      <c r="A272" s="49" t="s">
        <v>1540</v>
      </c>
      <c r="B272" s="53" t="str">
        <f t="shared" si="4"/>
        <v>https://github.com/uberboutique/whataform-repo/raw/main/pictures/UB0184.jpg</v>
      </c>
    </row>
    <row r="273" spans="1:2" ht="14" x14ac:dyDescent="0.15">
      <c r="A273" s="49" t="s">
        <v>321</v>
      </c>
      <c r="B273" s="53" t="str">
        <f t="shared" si="4"/>
        <v>https://github.com/uberboutique/whataform-repo/raw/main/pictures/B0029.jpg</v>
      </c>
    </row>
    <row r="274" spans="1:2" ht="14" x14ac:dyDescent="0.15">
      <c r="A274" s="49" t="s">
        <v>322</v>
      </c>
      <c r="B274" s="53" t="str">
        <f t="shared" si="4"/>
        <v>https://github.com/uberboutique/whataform-repo/raw/main/pictures/B0030.jpg</v>
      </c>
    </row>
    <row r="275" spans="1:2" ht="14" x14ac:dyDescent="0.15">
      <c r="A275" s="49" t="s">
        <v>1541</v>
      </c>
      <c r="B275" s="53" t="str">
        <f t="shared" si="4"/>
        <v>https://github.com/uberboutique/whataform-repo/raw/main/pictures/UB0185.jpg</v>
      </c>
    </row>
    <row r="276" spans="1:2" ht="14" x14ac:dyDescent="0.15">
      <c r="A276" s="49" t="s">
        <v>1542</v>
      </c>
      <c r="B276" s="53" t="str">
        <f t="shared" si="4"/>
        <v>https://github.com/uberboutique/whataform-repo/raw/main/pictures/UB0186.jpg</v>
      </c>
    </row>
    <row r="277" spans="1:2" ht="14" x14ac:dyDescent="0.15">
      <c r="A277" s="49" t="s">
        <v>1543</v>
      </c>
      <c r="B277" s="53" t="str">
        <f t="shared" si="4"/>
        <v>https://github.com/uberboutique/whataform-repo/raw/main/pictures/UB0187.jpg</v>
      </c>
    </row>
    <row r="278" spans="1:2" ht="14" x14ac:dyDescent="0.15">
      <c r="A278" s="49" t="s">
        <v>1544</v>
      </c>
      <c r="B278" s="53" t="str">
        <f t="shared" si="4"/>
        <v>https://github.com/uberboutique/whataform-repo/raw/main/pictures/UB0188.jpg</v>
      </c>
    </row>
    <row r="279" spans="1:2" ht="14" x14ac:dyDescent="0.15">
      <c r="A279" s="49" t="s">
        <v>1545</v>
      </c>
      <c r="B279" s="53" t="str">
        <f t="shared" si="4"/>
        <v>https://github.com/uberboutique/whataform-repo/raw/main/pictures/UB0189.jpg</v>
      </c>
    </row>
    <row r="280" spans="1:2" ht="14" x14ac:dyDescent="0.15">
      <c r="A280" s="49" t="s">
        <v>1546</v>
      </c>
      <c r="B280" s="53" t="str">
        <f t="shared" si="4"/>
        <v>https://github.com/uberboutique/whataform-repo/raw/main/pictures/UB0190.jpg</v>
      </c>
    </row>
    <row r="281" spans="1:2" ht="14" x14ac:dyDescent="0.15">
      <c r="A281" s="49" t="s">
        <v>1547</v>
      </c>
      <c r="B281" s="53" t="str">
        <f t="shared" si="4"/>
        <v>https://github.com/uberboutique/whataform-repo/raw/main/pictures/UB0191.jpg</v>
      </c>
    </row>
    <row r="282" spans="1:2" ht="14" x14ac:dyDescent="0.15">
      <c r="A282" s="49" t="s">
        <v>1548</v>
      </c>
      <c r="B282" s="53" t="str">
        <f t="shared" si="4"/>
        <v>https://github.com/uberboutique/whataform-repo/raw/main/pictures/UB0192.jpg</v>
      </c>
    </row>
    <row r="283" spans="1:2" ht="14" x14ac:dyDescent="0.15">
      <c r="A283" s="49" t="s">
        <v>1549</v>
      </c>
      <c r="B283" s="53" t="str">
        <f t="shared" si="4"/>
        <v>https://github.com/uberboutique/whataform-repo/raw/main/pictures/UB0193.jpg</v>
      </c>
    </row>
    <row r="284" spans="1:2" ht="14" x14ac:dyDescent="0.15">
      <c r="A284" s="49" t="s">
        <v>276</v>
      </c>
      <c r="B284" s="53" t="str">
        <f t="shared" si="4"/>
        <v>https://github.com/uberboutique/whataform-repo/raw/main/pictures/V0092.jpg</v>
      </c>
    </row>
    <row r="285" spans="1:2" ht="14" x14ac:dyDescent="0.15">
      <c r="A285" s="49" t="s">
        <v>1550</v>
      </c>
      <c r="B285" s="53" t="str">
        <f t="shared" si="4"/>
        <v>https://github.com/uberboutique/whataform-repo/raw/main/pictures/UB0194.jpg</v>
      </c>
    </row>
    <row r="286" spans="1:2" ht="14" x14ac:dyDescent="0.15">
      <c r="A286" s="49" t="s">
        <v>277</v>
      </c>
      <c r="B286" s="53" t="str">
        <f t="shared" si="4"/>
        <v>https://github.com/uberboutique/whataform-repo/raw/main/pictures/V0093.jpg</v>
      </c>
    </row>
    <row r="287" spans="1:2" ht="14" x14ac:dyDescent="0.15">
      <c r="A287" s="49" t="s">
        <v>278</v>
      </c>
      <c r="B287" s="53" t="str">
        <f t="shared" si="4"/>
        <v>https://github.com/uberboutique/whataform-repo/raw/main/pictures/V0094.jpg</v>
      </c>
    </row>
    <row r="288" spans="1:2" ht="14" x14ac:dyDescent="0.15">
      <c r="A288" s="49" t="s">
        <v>1551</v>
      </c>
      <c r="B288" s="53" t="str">
        <f t="shared" si="4"/>
        <v>https://github.com/uberboutique/whataform-repo/raw/main/pictures/UB0195.jpg</v>
      </c>
    </row>
    <row r="289" spans="1:2" ht="14" x14ac:dyDescent="0.15">
      <c r="A289" s="49" t="s">
        <v>1552</v>
      </c>
      <c r="B289" s="53" t="str">
        <f t="shared" si="4"/>
        <v>https://github.com/uberboutique/whataform-repo/raw/main/pictures/UB0196.jpg</v>
      </c>
    </row>
    <row r="290" spans="1:2" ht="14" x14ac:dyDescent="0.15">
      <c r="A290" s="49" t="s">
        <v>1553</v>
      </c>
      <c r="B290" s="53" t="str">
        <f t="shared" si="4"/>
        <v>https://github.com/uberboutique/whataform-repo/raw/main/pictures/UB0197.jpg</v>
      </c>
    </row>
    <row r="291" spans="1:2" ht="14" x14ac:dyDescent="0.15">
      <c r="A291" s="49" t="s">
        <v>1554</v>
      </c>
      <c r="B291" s="53" t="str">
        <f t="shared" si="4"/>
        <v>https://github.com/uberboutique/whataform-repo/raw/main/pictures/UB0198.jpg</v>
      </c>
    </row>
    <row r="292" spans="1:2" ht="14" x14ac:dyDescent="0.15">
      <c r="A292" s="49" t="s">
        <v>280</v>
      </c>
      <c r="B292" s="53" t="str">
        <f t="shared" si="4"/>
        <v>https://github.com/uberboutique/whataform-repo/raw/main/pictures/V0096.jpg</v>
      </c>
    </row>
    <row r="293" spans="1:2" ht="14" x14ac:dyDescent="0.15">
      <c r="A293" s="49" t="s">
        <v>281</v>
      </c>
      <c r="B293" s="53" t="str">
        <f t="shared" si="4"/>
        <v>https://github.com/uberboutique/whataform-repo/raw/main/pictures/V0097.jpg</v>
      </c>
    </row>
    <row r="294" spans="1:2" ht="14" x14ac:dyDescent="0.15">
      <c r="A294" s="49" t="s">
        <v>282</v>
      </c>
      <c r="B294" s="53" t="str">
        <f t="shared" si="4"/>
        <v>https://github.com/uberboutique/whataform-repo/raw/main/pictures/V0098.jpg</v>
      </c>
    </row>
    <row r="295" spans="1:2" ht="14" x14ac:dyDescent="0.15">
      <c r="A295" s="49" t="s">
        <v>1555</v>
      </c>
      <c r="B295" s="53" t="str">
        <f t="shared" si="4"/>
        <v>https://github.com/uberboutique/whataform-repo/raw/main/pictures/UB0199.jpg</v>
      </c>
    </row>
    <row r="296" spans="1:2" ht="14" x14ac:dyDescent="0.15">
      <c r="A296" s="49" t="s">
        <v>1556</v>
      </c>
      <c r="B296" s="53" t="str">
        <f t="shared" si="4"/>
        <v>https://github.com/uberboutique/whataform-repo/raw/main/pictures/UB0200.jpg</v>
      </c>
    </row>
    <row r="297" spans="1:2" ht="14" x14ac:dyDescent="0.15">
      <c r="A297" s="49" t="s">
        <v>1557</v>
      </c>
      <c r="B297" s="53" t="str">
        <f t="shared" si="4"/>
        <v>https://github.com/uberboutique/whataform-repo/raw/main/pictures/UB0201.jpg</v>
      </c>
    </row>
    <row r="298" spans="1:2" ht="14" x14ac:dyDescent="0.15">
      <c r="A298" s="49" t="s">
        <v>286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1558</v>
      </c>
      <c r="B299" s="53" t="str">
        <f t="shared" si="4"/>
        <v>https://github.com/uberboutique/whataform-repo/raw/main/pictures/UB0202.jpg</v>
      </c>
    </row>
    <row r="300" spans="1:2" ht="14" x14ac:dyDescent="0.15">
      <c r="A300" s="49" t="s">
        <v>1559</v>
      </c>
      <c r="B300" s="53" t="str">
        <f t="shared" si="4"/>
        <v>https://github.com/uberboutique/whataform-repo/raw/main/pictures/UB0203.jpg</v>
      </c>
    </row>
    <row r="301" spans="1:2" ht="14" x14ac:dyDescent="0.15">
      <c r="A301" s="49" t="s">
        <v>1560</v>
      </c>
      <c r="B301" s="53" t="str">
        <f t="shared" si="4"/>
        <v>https://github.com/uberboutique/whataform-repo/raw/main/pictures/UB0204.jpg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https://github.com/uberboutique/whataform-repo/raw/main/pictures/V0106.jpg</v>
      </c>
    </row>
    <row r="303" spans="1:2" ht="14" x14ac:dyDescent="0.15">
      <c r="A303" s="49" t="s">
        <v>1561</v>
      </c>
      <c r="B303" s="53" t="str">
        <f t="shared" si="4"/>
        <v>https://github.com/uberboutique/whataform-repo/raw/main/pictures/UB0205.jpg</v>
      </c>
    </row>
    <row r="304" spans="1:2" ht="14" x14ac:dyDescent="0.15">
      <c r="A304" s="49" t="s">
        <v>1562</v>
      </c>
      <c r="B304" s="53" t="str">
        <f t="shared" si="4"/>
        <v>https://github.com/uberboutique/whataform-repo/raw/main/pictures/UB0206.jpg</v>
      </c>
    </row>
    <row r="305" spans="1:2" ht="14" x14ac:dyDescent="0.15">
      <c r="A305" s="49" t="s">
        <v>293</v>
      </c>
      <c r="B305" s="53" t="str">
        <f t="shared" si="4"/>
        <v>https://github.com/uberboutique/whataform-repo/raw/main/pictures/V0109.jpg</v>
      </c>
    </row>
    <row r="306" spans="1:2" ht="14" x14ac:dyDescent="0.15">
      <c r="A306" s="49" t="s">
        <v>1563</v>
      </c>
      <c r="B306" s="53" t="str">
        <f t="shared" si="4"/>
        <v>https://github.com/uberboutique/whataform-repo/raw/main/pictures/UB0207.jpg</v>
      </c>
    </row>
    <row r="307" spans="1:2" ht="14" x14ac:dyDescent="0.15">
      <c r="A307" s="49" t="s">
        <v>1564</v>
      </c>
      <c r="B307" s="53" t="str">
        <f t="shared" si="4"/>
        <v>https://github.com/uberboutique/whataform-repo/raw/main/pictures/UB0208.jpg</v>
      </c>
    </row>
    <row r="308" spans="1:2" ht="14" x14ac:dyDescent="0.15">
      <c r="A308" s="49" t="s">
        <v>1565</v>
      </c>
      <c r="B308" s="53" t="str">
        <f t="shared" si="4"/>
        <v>https://github.com/uberboutique/whataform-repo/raw/main/pictures/UB0209.jpg</v>
      </c>
    </row>
    <row r="309" spans="1:2" ht="14" x14ac:dyDescent="0.15">
      <c r="A309" s="49" t="s">
        <v>297</v>
      </c>
      <c r="B309" s="53" t="str">
        <f t="shared" si="4"/>
        <v>https://github.com/uberboutique/whataform-repo/raw/main/pictures/V0113.jpg</v>
      </c>
    </row>
    <row r="310" spans="1:2" ht="14" x14ac:dyDescent="0.15">
      <c r="A310" s="49" t="s">
        <v>298</v>
      </c>
      <c r="B310" s="53" t="str">
        <f t="shared" si="4"/>
        <v>https://github.com/uberboutique/whataform-repo/raw/main/pictures/V0114.jpg</v>
      </c>
    </row>
    <row r="311" spans="1:2" ht="14" x14ac:dyDescent="0.15">
      <c r="A311" s="49" t="s">
        <v>299</v>
      </c>
      <c r="B311" s="53" t="str">
        <f t="shared" si="4"/>
        <v>https://github.com/uberboutique/whataform-repo/raw/main/pictures/V0115.jpg</v>
      </c>
    </row>
    <row r="312" spans="1:2" ht="14" x14ac:dyDescent="0.15">
      <c r="A312" s="49" t="s">
        <v>300</v>
      </c>
      <c r="B312" s="53" t="str">
        <f t="shared" si="4"/>
        <v>https://github.com/uberboutique/whataform-repo/raw/main/pictures/V0116.jpg</v>
      </c>
    </row>
    <row r="313" spans="1:2" ht="14" x14ac:dyDescent="0.15">
      <c r="A313" s="49" t="s">
        <v>301</v>
      </c>
      <c r="B313" s="53" t="str">
        <f t="shared" si="4"/>
        <v>https://github.com/uberboutique/whataform-repo/raw/main/pictures/V0117.jpg</v>
      </c>
    </row>
    <row r="314" spans="1:2" ht="14" x14ac:dyDescent="0.15">
      <c r="A314" s="49" t="s">
        <v>302</v>
      </c>
      <c r="B314" s="53" t="str">
        <f t="shared" si="4"/>
        <v>https://github.com/uberboutique/whataform-repo/raw/main/pictures/V0118.jpg</v>
      </c>
    </row>
    <row r="315" spans="1:2" ht="14" x14ac:dyDescent="0.15">
      <c r="A315" s="49" t="s">
        <v>1566</v>
      </c>
      <c r="B315" s="53" t="str">
        <f t="shared" si="4"/>
        <v>https://github.com/uberboutique/whataform-repo/raw/main/pictures/UB0210.jpg</v>
      </c>
    </row>
    <row r="316" spans="1:2" ht="14" x14ac:dyDescent="0.15">
      <c r="A316" s="49" t="s">
        <v>1567</v>
      </c>
      <c r="B316" s="53" t="str">
        <f t="shared" si="4"/>
        <v>https://github.com/uberboutique/whataform-repo/raw/main/pictures/UB0211.jpg</v>
      </c>
    </row>
    <row r="317" spans="1:2" ht="14" x14ac:dyDescent="0.15">
      <c r="A317" s="49" t="s">
        <v>1568</v>
      </c>
      <c r="B317" s="53" t="str">
        <f t="shared" si="4"/>
        <v>https://github.com/uberboutique/whataform-repo/raw/main/pictures/UB0212.jpg</v>
      </c>
    </row>
    <row r="318" spans="1:2" ht="14" x14ac:dyDescent="0.15">
      <c r="A318" s="49" t="s">
        <v>335</v>
      </c>
      <c r="B318" s="53" t="str">
        <f t="shared" si="4"/>
        <v>https://github.com/uberboutique/whataform-repo/raw/main/pictures/B0043.jpg</v>
      </c>
    </row>
    <row r="319" spans="1:2" ht="14" x14ac:dyDescent="0.15">
      <c r="A319" s="49" t="s">
        <v>336</v>
      </c>
      <c r="B319" s="53" t="str">
        <f t="shared" si="4"/>
        <v>https://github.com/uberboutique/whataform-repo/raw/main/pictures/B0044.jpg</v>
      </c>
    </row>
    <row r="320" spans="1:2" ht="14" x14ac:dyDescent="0.15">
      <c r="A320" s="49" t="s">
        <v>337</v>
      </c>
      <c r="B320" s="53" t="str">
        <f t="shared" si="4"/>
        <v>https://github.com/uberboutique/whataform-repo/raw/main/pictures/B0045.jpg</v>
      </c>
    </row>
    <row r="321" spans="1:2" ht="14" x14ac:dyDescent="0.15">
      <c r="A321" s="49" t="s">
        <v>1569</v>
      </c>
      <c r="B321" s="53" t="str">
        <f t="shared" si="4"/>
        <v>https://github.com/uberboutique/whataform-repo/raw/main/pictures/UB0213.jpg</v>
      </c>
    </row>
    <row r="322" spans="1:2" ht="14" x14ac:dyDescent="0.15">
      <c r="A322" s="49" t="s">
        <v>1570</v>
      </c>
      <c r="B322" s="53" t="str">
        <f t="shared" ref="B322:B327" si="5">"https://github.com/uberboutique/whataform-repo/raw/main/pictures/"&amp;A322&amp;".jpg"</f>
        <v>https://github.com/uberboutique/whataform-repo/raw/main/pictures/UB0214.jpg</v>
      </c>
    </row>
    <row r="323" spans="1:2" ht="14" x14ac:dyDescent="0.15">
      <c r="A323" s="49" t="s">
        <v>303</v>
      </c>
      <c r="B323" s="53" t="str">
        <f t="shared" si="5"/>
        <v>https://github.com/uberboutique/whataform-repo/raw/main/pictures/V0119.jpg</v>
      </c>
    </row>
    <row r="324" spans="1:2" ht="14" x14ac:dyDescent="0.15">
      <c r="A324" s="49" t="s">
        <v>1571</v>
      </c>
      <c r="B324" s="53" t="str">
        <f t="shared" si="5"/>
        <v>https://github.com/uberboutique/whataform-repo/raw/main/pictures/UB0215.jpg</v>
      </c>
    </row>
    <row r="325" spans="1:2" ht="14" x14ac:dyDescent="0.15">
      <c r="A325" s="49" t="s">
        <v>1572</v>
      </c>
      <c r="B325" s="53" t="str">
        <f t="shared" si="5"/>
        <v>https://github.com/uberboutique/whataform-repo/raw/main/pictures/UB0216.jpg</v>
      </c>
    </row>
    <row r="326" spans="1:2" ht="14" x14ac:dyDescent="0.15">
      <c r="A326" s="49" t="s">
        <v>390</v>
      </c>
      <c r="B326" s="53" t="str">
        <f t="shared" si="5"/>
        <v>https://github.com/uberboutique/whataform-repo/raw/main/pictures/V0120.jpg</v>
      </c>
    </row>
    <row r="327" spans="1:2" ht="14" x14ac:dyDescent="0.15">
      <c r="A327" s="49" t="s">
        <v>391</v>
      </c>
      <c r="B327" s="53" t="str">
        <f t="shared" si="5"/>
        <v>https://github.com/uberboutique/whataform-repo/raw/main/pictures/V0121.jpg</v>
      </c>
    </row>
    <row r="328" spans="1:2" ht="14" x14ac:dyDescent="0.15">
      <c r="A328" s="49" t="s">
        <v>392</v>
      </c>
      <c r="B328" s="53" t="str">
        <f>"https://github.com/uberboutique/whataform-repo/raw/main/pictures/"&amp;A328&amp;".jpg"</f>
        <v>https://github.com/uberboutique/whataform-repo/raw/main/pictures/B0050.jpg</v>
      </c>
    </row>
    <row r="329" spans="1:2" ht="14" x14ac:dyDescent="0.15">
      <c r="A329" s="49" t="s">
        <v>1573</v>
      </c>
      <c r="B329" s="54" t="str">
        <f t="shared" ref="B329:B330" si="6">"https://github.com/uberboutique/whataform-repo/raw/main/pictures/"&amp;A329&amp;".jpg"</f>
        <v>https://github.com/uberboutique/whataform-repo/raw/main/pictures/UB0217.jpg</v>
      </c>
    </row>
    <row r="330" spans="1:2" ht="14" x14ac:dyDescent="0.15">
      <c r="A330" s="49" t="s">
        <v>1574</v>
      </c>
      <c r="B330" s="54" t="str">
        <f t="shared" si="6"/>
        <v>https://github.com/uberboutique/whataform-repo/raw/main/pictures/UB0218.jpg</v>
      </c>
    </row>
    <row r="331" spans="1:2" ht="14" x14ac:dyDescent="0.15">
      <c r="A331" s="49" t="s">
        <v>1575</v>
      </c>
      <c r="B331" s="54" t="str">
        <f t="shared" ref="B331:B337" si="7">"https://github.com/uberboutique/whataform-repo/raw/main/pictures/"&amp;A331&amp;".jpg"</f>
        <v>https://github.com/uberboutique/whataform-repo/raw/main/pictures/UB0219.jpg</v>
      </c>
    </row>
    <row r="332" spans="1:2" ht="14" x14ac:dyDescent="0.15">
      <c r="A332" s="49" t="s">
        <v>1576</v>
      </c>
      <c r="B332" s="54" t="str">
        <f t="shared" si="7"/>
        <v>https://github.com/uberboutique/whataform-repo/raw/main/pictures/UB0220.jpg</v>
      </c>
    </row>
    <row r="333" spans="1:2" ht="14" x14ac:dyDescent="0.15">
      <c r="A333" s="49" t="s">
        <v>1577</v>
      </c>
      <c r="B333" s="54" t="str">
        <f t="shared" si="7"/>
        <v>https://github.com/uberboutique/whataform-repo/raw/main/pictures/UB0221.jpg</v>
      </c>
    </row>
    <row r="334" spans="1:2" ht="14" x14ac:dyDescent="0.15">
      <c r="A334" s="49" t="s">
        <v>1578</v>
      </c>
      <c r="B334" s="54" t="str">
        <f t="shared" si="7"/>
        <v>https://github.com/uberboutique/whataform-repo/raw/main/pictures/UB0222.jpg</v>
      </c>
    </row>
    <row r="335" spans="1:2" ht="14" x14ac:dyDescent="0.15">
      <c r="A335" s="49" t="s">
        <v>1579</v>
      </c>
      <c r="B335" s="54" t="str">
        <f t="shared" si="7"/>
        <v>https://github.com/uberboutique/whataform-repo/raw/main/pictures/UB0223.jpg</v>
      </c>
    </row>
    <row r="336" spans="1:2" ht="14" x14ac:dyDescent="0.15">
      <c r="A336" s="49" t="s">
        <v>1580</v>
      </c>
      <c r="B336" s="54" t="str">
        <f t="shared" si="7"/>
        <v>https://github.com/uberboutique/whataform-repo/raw/main/pictures/UB0224.jpg</v>
      </c>
    </row>
    <row r="337" spans="1:2" ht="14" x14ac:dyDescent="0.15">
      <c r="A337" s="49" t="s">
        <v>1581</v>
      </c>
      <c r="B337" s="54" t="str">
        <f t="shared" si="7"/>
        <v>https://github.com/uberboutique/whataform-repo/raw/main/pictures/UB0225.jpg</v>
      </c>
    </row>
    <row r="338" spans="1:2" ht="14" x14ac:dyDescent="0.15">
      <c r="A338" s="49" t="s">
        <v>1582</v>
      </c>
      <c r="B338" s="54" t="str">
        <f>"https://github.com/uberboutique/whataform-repo/raw/main/pictures/"&amp;A338&amp;".jpg"</f>
        <v>https://github.com/uberboutique/whataform-repo/raw/main/pictures/UB0226.jpg</v>
      </c>
    </row>
    <row r="339" spans="1:2" ht="14" x14ac:dyDescent="0.15">
      <c r="A339" s="49" t="s">
        <v>1583</v>
      </c>
      <c r="B339" s="54" t="str">
        <f>"https://github.com/uberboutique/whataform-repo/raw/main/pictures/"&amp;A339&amp;".jpg"</f>
        <v>https://github.com/uberboutique/whataform-repo/raw/main/pictures/UB0227.jpg</v>
      </c>
    </row>
    <row r="340" spans="1:2" ht="14" x14ac:dyDescent="0.15">
      <c r="A340" s="49" t="s">
        <v>1584</v>
      </c>
      <c r="B340" s="54" t="str">
        <f t="shared" ref="B340:B344" si="8">"https://github.com/uberboutique/whataform-repo/raw/main/pictures/"&amp;A340&amp;".jpg"</f>
        <v>https://github.com/uberboutique/whataform-repo/raw/main/pictures/UB0228.jpg</v>
      </c>
    </row>
    <row r="341" spans="1:2" ht="14" x14ac:dyDescent="0.15">
      <c r="A341" s="49" t="s">
        <v>1585</v>
      </c>
      <c r="B341" s="54" t="str">
        <f t="shared" si="8"/>
        <v>https://github.com/uberboutique/whataform-repo/raw/main/pictures/UB0229.jpg</v>
      </c>
    </row>
    <row r="342" spans="1:2" ht="14" x14ac:dyDescent="0.15">
      <c r="A342" s="49" t="s">
        <v>1586</v>
      </c>
      <c r="B342" s="54" t="str">
        <f t="shared" si="8"/>
        <v>https://github.com/uberboutique/whataform-repo/raw/main/pictures/UB0230.jpg</v>
      </c>
    </row>
    <row r="343" spans="1:2" ht="14" x14ac:dyDescent="0.15">
      <c r="A343" s="49" t="s">
        <v>1587</v>
      </c>
      <c r="B343" s="54" t="str">
        <f t="shared" si="8"/>
        <v>https://github.com/uberboutique/whataform-repo/raw/main/pictures/UB0231.jpg</v>
      </c>
    </row>
    <row r="344" spans="1:2" ht="14" x14ac:dyDescent="0.15">
      <c r="A344" s="49" t="s">
        <v>435</v>
      </c>
      <c r="B344" s="54" t="str">
        <f t="shared" si="8"/>
        <v>https://github.com/uberboutique/whataform-repo/raw/main/pictures/B0054.jpg</v>
      </c>
    </row>
    <row r="345" spans="1:2" ht="14" x14ac:dyDescent="0.15">
      <c r="A345" s="49" t="s">
        <v>1588</v>
      </c>
      <c r="B345" s="54" t="str">
        <f t="shared" ref="B345:B346" si="9">"https://github.com/uberboutique/whataform-repo/raw/main/pictures/"&amp;A345&amp;".jpg"</f>
        <v>https://github.com/uberboutique/whataform-repo/raw/main/pictures/UB0232.jpg</v>
      </c>
    </row>
    <row r="346" spans="1:2" ht="14" x14ac:dyDescent="0.15">
      <c r="B346" s="54" t="str">
        <f t="shared" si="9"/>
        <v>https://github.com/uberboutique/whataform-repo/raw/main/pictures/.jpg</v>
      </c>
    </row>
    <row r="347" spans="1:2" ht="14" x14ac:dyDescent="0.15">
      <c r="A347" s="49" t="s">
        <v>437</v>
      </c>
      <c r="B347" s="54" t="str">
        <f t="shared" ref="B347:B352" si="10">"https://github.com/uberboutique/whataform-repo/raw/main/pictures/"&amp;A347&amp;".jpg"</f>
        <v>https://github.com/uberboutique/whataform-repo/raw/main/pictures/B0056.jpg</v>
      </c>
    </row>
    <row r="348" spans="1:2" ht="14" x14ac:dyDescent="0.15">
      <c r="A348" s="49" t="s">
        <v>438</v>
      </c>
      <c r="B348" s="54" t="str">
        <f t="shared" si="10"/>
        <v>https://github.com/uberboutique/whataform-repo/raw/main/pictures/V0132.jpg</v>
      </c>
    </row>
    <row r="349" spans="1:2" ht="14" x14ac:dyDescent="0.15">
      <c r="A349" s="49" t="s">
        <v>1589</v>
      </c>
      <c r="B349" s="54" t="str">
        <f t="shared" si="10"/>
        <v>https://github.com/uberboutique/whataform-repo/raw/main/pictures/UB0233.jpg</v>
      </c>
    </row>
    <row r="350" spans="1:2" ht="14" x14ac:dyDescent="0.15">
      <c r="A350" s="49" t="s">
        <v>1590</v>
      </c>
      <c r="B350" s="54" t="str">
        <f t="shared" si="10"/>
        <v>https://github.com/uberboutique/whataform-repo/raw/main/pictures/UB0234.jpg</v>
      </c>
    </row>
    <row r="351" spans="1:2" ht="14" x14ac:dyDescent="0.15">
      <c r="A351" s="49" t="s">
        <v>1591</v>
      </c>
      <c r="B351" s="54" t="str">
        <f t="shared" si="10"/>
        <v>https://github.com/uberboutique/whataform-repo/raw/main/pictures/UB0235.jpg</v>
      </c>
    </row>
    <row r="352" spans="1:2" ht="14" x14ac:dyDescent="0.15">
      <c r="A352" s="49" t="s">
        <v>1592</v>
      </c>
      <c r="B352" s="54" t="str">
        <f t="shared" si="10"/>
        <v>https://github.com/uberboutique/whataform-repo/raw/main/pictures/UB0236.jpg</v>
      </c>
    </row>
    <row r="353" spans="1:2" ht="14" x14ac:dyDescent="0.15">
      <c r="A353" s="49" t="s">
        <v>1593</v>
      </c>
      <c r="B353" s="54" t="str">
        <f t="shared" ref="B353:B354" si="11">"https://github.com/uberboutique/whataform-repo/raw/main/pictures/"&amp;A353&amp;".jpg"</f>
        <v>https://github.com/uberboutique/whataform-repo/raw/main/pictures/UB0237.jpg</v>
      </c>
    </row>
    <row r="354" spans="1:2" ht="14" x14ac:dyDescent="0.15">
      <c r="A354" s="49" t="s">
        <v>1594</v>
      </c>
      <c r="B354" s="54" t="str">
        <f t="shared" si="11"/>
        <v>https://github.com/uberboutique/whataform-repo/raw/main/pictures/UB0238.jpg</v>
      </c>
    </row>
    <row r="355" spans="1:2" ht="14" x14ac:dyDescent="0.15">
      <c r="A355" s="49" t="s">
        <v>1595</v>
      </c>
      <c r="B355" s="54" t="str">
        <f t="shared" ref="B355:B360" si="12">"https://github.com/uberboutique/whataform-repo/raw/main/pictures/"&amp;A355&amp;".jpg"</f>
        <v>https://github.com/uberboutique/whataform-repo/raw/main/pictures/UB0239.jpg</v>
      </c>
    </row>
    <row r="356" spans="1:2" ht="14" x14ac:dyDescent="0.15">
      <c r="A356" s="49" t="s">
        <v>1596</v>
      </c>
      <c r="B356" s="54" t="str">
        <f t="shared" si="12"/>
        <v>https://github.com/uberboutique/whataform-repo/raw/main/pictures/UB0240.jpg</v>
      </c>
    </row>
    <row r="357" spans="1:2" ht="14" x14ac:dyDescent="0.15">
      <c r="A357" s="49" t="s">
        <v>1597</v>
      </c>
      <c r="B357" s="54" t="str">
        <f t="shared" si="12"/>
        <v>https://github.com/uberboutique/whataform-repo/raw/main/pictures/UB0241.jpg</v>
      </c>
    </row>
    <row r="358" spans="1:2" ht="14" x14ac:dyDescent="0.15">
      <c r="A358" s="49" t="s">
        <v>1599</v>
      </c>
      <c r="B358" s="54" t="str">
        <f t="shared" si="12"/>
        <v>https://github.com/uberboutique/whataform-repo/raw/main/pictures/UB0242.jpg</v>
      </c>
    </row>
    <row r="359" spans="1:2" ht="14" x14ac:dyDescent="0.15">
      <c r="A359" s="49" t="s">
        <v>1598</v>
      </c>
      <c r="B359" s="54" t="str">
        <f t="shared" si="12"/>
        <v>https://github.com/uberboutique/whataform-repo/raw/main/pictures/UB0243.jpg</v>
      </c>
    </row>
    <row r="360" spans="1:2" ht="14" x14ac:dyDescent="0.15">
      <c r="A360" s="49" t="s">
        <v>1600</v>
      </c>
      <c r="B360" s="54" t="str">
        <f t="shared" si="12"/>
        <v>https://github.com/uberboutique/whataform-repo/raw/main/pictures/UB0244.jpg</v>
      </c>
    </row>
    <row r="361" spans="1:2" ht="14" x14ac:dyDescent="0.15">
      <c r="A361" s="49" t="s">
        <v>1601</v>
      </c>
      <c r="B361" s="54" t="str">
        <f t="shared" ref="B361:B365" si="13">"https://github.com/uberboutique/whataform-repo/raw/main/pictures/"&amp;A361&amp;".jpg"</f>
        <v>https://github.com/uberboutique/whataform-repo/raw/main/pictures/UB0245.jpg</v>
      </c>
    </row>
    <row r="362" spans="1:2" ht="14" x14ac:dyDescent="0.15">
      <c r="A362" s="49" t="s">
        <v>1602</v>
      </c>
      <c r="B362" s="54" t="str">
        <f t="shared" si="13"/>
        <v>https://github.com/uberboutique/whataform-repo/raw/main/pictures/UB0246.jpg</v>
      </c>
    </row>
    <row r="363" spans="1:2" ht="14" x14ac:dyDescent="0.15">
      <c r="A363" s="49" t="s">
        <v>1603</v>
      </c>
      <c r="B363" s="54" t="str">
        <f t="shared" si="13"/>
        <v>https://github.com/uberboutique/whataform-repo/raw/main/pictures/UB0247.jpg</v>
      </c>
    </row>
    <row r="364" spans="1:2" ht="14" x14ac:dyDescent="0.15">
      <c r="A364" s="49" t="s">
        <v>1604</v>
      </c>
      <c r="B364" s="54" t="str">
        <f t="shared" si="13"/>
        <v>https://github.com/uberboutique/whataform-repo/raw/main/pictures/UB0248.jpg</v>
      </c>
    </row>
    <row r="365" spans="1:2" ht="14" x14ac:dyDescent="0.15">
      <c r="A365" s="49" t="s">
        <v>1605</v>
      </c>
      <c r="B365" s="54" t="str">
        <f t="shared" si="13"/>
        <v>https://github.com/uberboutique/whataform-repo/raw/main/pictures/UB0249.jpg</v>
      </c>
    </row>
    <row r="366" spans="1:2" ht="14" x14ac:dyDescent="0.15">
      <c r="A366" s="49" t="s">
        <v>472</v>
      </c>
      <c r="B366" s="54" t="str">
        <f>"https://github.com/uberboutique/whataform-repo/raw/main/pictures/"&amp;A366&amp;".jpg"</f>
        <v>https://github.com/uberboutique/whataform-repo/raw/main/pictures/CA0015.jpg</v>
      </c>
    </row>
    <row r="367" spans="1:2" ht="14" x14ac:dyDescent="0.15">
      <c r="A367" s="49" t="s">
        <v>1606</v>
      </c>
      <c r="B367" s="54" t="str">
        <f>"https://github.com/uberboutique/whataform-repo/raw/main/pictures/"&amp;A367&amp;".jpg"</f>
        <v>https://github.com/uberboutique/whataform-repo/raw/main/pictures/UB0250.jpg</v>
      </c>
    </row>
    <row r="368" spans="1:2" ht="14" x14ac:dyDescent="0.15">
      <c r="A368" s="49" t="s">
        <v>474</v>
      </c>
      <c r="B368" s="54" t="str">
        <f>"https://github.com/uberboutique/whataform-repo/raw/main/pictures/"&amp;A368&amp;".jpg"</f>
        <v>https://github.com/uberboutique/whataform-repo/raw/main/pictures/B00058.jpg</v>
      </c>
    </row>
    <row r="369" spans="1:2" ht="14" x14ac:dyDescent="0.15">
      <c r="A369" s="49" t="s">
        <v>1607</v>
      </c>
      <c r="B369" s="54" t="str">
        <f>"https://github.com/uberboutique/whataform-repo/raw/main/pictures/"&amp;A369&amp;".jpg"</f>
        <v>https://github.com/uberboutique/whataform-repo/raw/main/pictures/UB0251.jpg</v>
      </c>
    </row>
    <row r="370" spans="1:2" ht="14" x14ac:dyDescent="0.15">
      <c r="A370" s="49" t="s">
        <v>1608</v>
      </c>
      <c r="B370" s="54" t="str">
        <f t="shared" ref="B370:B371" si="14">"https://github.com/uberboutique/whataform-repo/raw/main/pictures/"&amp;A370&amp;".jpg"</f>
        <v>https://github.com/uberboutique/whataform-repo/raw/main/pictures/UB0252.jpg</v>
      </c>
    </row>
    <row r="371" spans="1:2" ht="14" x14ac:dyDescent="0.15">
      <c r="A371" s="49" t="s">
        <v>1609</v>
      </c>
      <c r="B371" s="54" t="str">
        <f t="shared" si="14"/>
        <v>https://github.com/uberboutique/whataform-repo/raw/main/pictures/UB0253.jpg</v>
      </c>
    </row>
    <row r="372" spans="1:2" ht="14" x14ac:dyDescent="0.15">
      <c r="A372" s="49" t="s">
        <v>1610</v>
      </c>
      <c r="B372" s="54" t="str">
        <f>"https://github.com/uberboutique/whataform-repo/raw/main/pictures/"&amp;A372&amp;".jpg"</f>
        <v>https://github.com/uberboutique/whataform-repo/raw/main/pictures/UB0254.jpg</v>
      </c>
    </row>
    <row r="373" spans="1:2" ht="14" x14ac:dyDescent="0.15">
      <c r="A373" s="49" t="s">
        <v>1611</v>
      </c>
      <c r="B373" s="54" t="str">
        <f>"https://github.com/uberboutique/whataform-repo/raw/main/pictures/"&amp;A373&amp;".jpg"</f>
        <v>https://github.com/uberboutique/whataform-repo/raw/main/pictures/UB0255.jpg</v>
      </c>
    </row>
    <row r="374" spans="1:2" ht="14" x14ac:dyDescent="0.15">
      <c r="A374" s="49" t="s">
        <v>1612</v>
      </c>
      <c r="B374" s="54" t="str">
        <f>"https://github.com/uberboutique/whataform-repo/raw/main/pictures/"&amp;A374&amp;".jpg"</f>
        <v>https://github.com/uberboutique/whataform-repo/raw/main/pictures/UB0256.jpg</v>
      </c>
    </row>
    <row r="375" spans="1:2" ht="14" x14ac:dyDescent="0.15">
      <c r="A375" s="49" t="s">
        <v>1613</v>
      </c>
      <c r="B375" s="54" t="str">
        <f>"https://github.com/uberboutique/whataform-repo/raw/main/pictures/"&amp;A375&amp;".jpg"</f>
        <v>https://github.com/uberboutique/whataform-repo/raw/main/pictures/UB0257.jpg</v>
      </c>
    </row>
    <row r="376" spans="1:2" ht="14" x14ac:dyDescent="0.15">
      <c r="A376" s="49" t="s">
        <v>1614</v>
      </c>
      <c r="B376" s="54" t="str">
        <f>"https://github.com/uberboutique/whataform-repo/raw/main/pictures/"&amp;A376&amp;".jpg"</f>
        <v>https://github.com/uberboutique/whataform-repo/raw/main/pictures/UB0258.jpg</v>
      </c>
    </row>
    <row r="377" spans="1:2" ht="14" x14ac:dyDescent="0.15">
      <c r="A377" s="49" t="s">
        <v>641</v>
      </c>
      <c r="B377" s="54" t="str">
        <f t="shared" ref="B377:B378" si="15">"https://github.com/uberboutique/whataform-repo/raw/main/pictures/"&amp;A377&amp;".jpg"</f>
        <v>https://github.com/uberboutique/whataform-repo/raw/main/pictures/P0024.jpg</v>
      </c>
    </row>
    <row r="378" spans="1:2" ht="14" x14ac:dyDescent="0.15">
      <c r="A378" s="49" t="s">
        <v>1615</v>
      </c>
      <c r="B378" s="54" t="str">
        <f t="shared" si="15"/>
        <v>https://github.com/uberboutique/whataform-repo/raw/main/pictures/UB0259.jpg</v>
      </c>
    </row>
    <row r="379" spans="1:2" ht="14" x14ac:dyDescent="0.15">
      <c r="A379" s="49" t="s">
        <v>1616</v>
      </c>
      <c r="B379" s="54" t="str">
        <f>"https://github.com/uberboutique/whataform-repo/raw/main/pictures/"&amp;A379&amp;".jpg"</f>
        <v>https://github.com/uberboutique/whataform-repo/raw/main/pictures/UB0260.jpg</v>
      </c>
    </row>
    <row r="380" spans="1:2" ht="14" x14ac:dyDescent="0.15">
      <c r="A380" s="49" t="s">
        <v>1617</v>
      </c>
      <c r="B380" s="54" t="str">
        <f>"https://github.com/uberboutique/whataform-repo/raw/main/pictures/"&amp;A380&amp;".jpg"</f>
        <v>https://github.com/uberboutique/whataform-repo/raw/main/pictures/UB0261.jpg</v>
      </c>
    </row>
    <row r="381" spans="1:2" ht="14" x14ac:dyDescent="0.15">
      <c r="A381" s="49" t="s">
        <v>1618</v>
      </c>
      <c r="B381" s="54" t="str">
        <f t="shared" ref="B381:B412" si="16">"https://github.com/uberboutique/whataform-repo/raw/main/pictures/"&amp;A381&amp;".jpg"</f>
        <v>https://github.com/uberboutique/whataform-repo/raw/main/pictures/UB0262.jpg</v>
      </c>
    </row>
    <row r="382" spans="1:2" ht="14" x14ac:dyDescent="0.15">
      <c r="A382" s="49" t="s">
        <v>1619</v>
      </c>
      <c r="B382" s="54" t="str">
        <f t="shared" si="16"/>
        <v>https://github.com/uberboutique/whataform-repo/raw/main/pictures/UB0263.jpg</v>
      </c>
    </row>
    <row r="383" spans="1:2" ht="14" x14ac:dyDescent="0.15">
      <c r="A383" s="49" t="s">
        <v>1620</v>
      </c>
      <c r="B383" s="54" t="str">
        <f t="shared" si="16"/>
        <v>https://github.com/uberboutique/whataform-repo/raw/main/pictures/UB0264.jpg</v>
      </c>
    </row>
    <row r="384" spans="1:2" ht="14" x14ac:dyDescent="0.15">
      <c r="A384" s="49" t="s">
        <v>1621</v>
      </c>
      <c r="B384" s="54" t="str">
        <f t="shared" si="16"/>
        <v>https://github.com/uberboutique/whataform-repo/raw/main/pictures/UB0265.jpg</v>
      </c>
    </row>
    <row r="385" spans="1:2" ht="14" x14ac:dyDescent="0.15">
      <c r="A385" s="49" t="s">
        <v>1622</v>
      </c>
      <c r="B385" s="54" t="str">
        <f t="shared" si="16"/>
        <v>https://github.com/uberboutique/whataform-repo/raw/main/pictures/UB0266.jpg</v>
      </c>
    </row>
    <row r="386" spans="1:2" ht="14" x14ac:dyDescent="0.15">
      <c r="A386" s="49" t="s">
        <v>1623</v>
      </c>
      <c r="B386" s="54" t="str">
        <f t="shared" si="16"/>
        <v>https://github.com/uberboutique/whataform-repo/raw/main/pictures/UB0267.jpg</v>
      </c>
    </row>
    <row r="387" spans="1:2" ht="14" x14ac:dyDescent="0.15">
      <c r="A387" s="49" t="s">
        <v>1624</v>
      </c>
      <c r="B387" s="54" t="str">
        <f t="shared" si="16"/>
        <v>https://github.com/uberboutique/whataform-repo/raw/main/pictures/UB0268.jpg</v>
      </c>
    </row>
    <row r="388" spans="1:2" ht="14" x14ac:dyDescent="0.15">
      <c r="A388" s="49" t="s">
        <v>1625</v>
      </c>
      <c r="B388" s="54" t="str">
        <f t="shared" si="16"/>
        <v>https://github.com/uberboutique/whataform-repo/raw/main/pictures/UB0269.jpg</v>
      </c>
    </row>
    <row r="389" spans="1:2" ht="14" x14ac:dyDescent="0.15">
      <c r="A389" s="49" t="s">
        <v>1627</v>
      </c>
      <c r="B389" s="54" t="str">
        <f t="shared" si="16"/>
        <v>https://github.com/uberboutique/whataform-repo/raw/main/pictures/BU0270.jpg</v>
      </c>
    </row>
    <row r="390" spans="1:2" ht="14" x14ac:dyDescent="0.15">
      <c r="A390" s="49" t="s">
        <v>1628</v>
      </c>
      <c r="B390" s="54" t="str">
        <f t="shared" si="16"/>
        <v>https://github.com/uberboutique/whataform-repo/raw/main/pictures/BU0271.jpg</v>
      </c>
    </row>
    <row r="391" spans="1:2" ht="14" x14ac:dyDescent="0.15">
      <c r="A391" s="49" t="s">
        <v>1626</v>
      </c>
      <c r="B391" s="54" t="str">
        <f t="shared" si="16"/>
        <v>https://github.com/uberboutique/whataform-repo/raw/main/pictures/BU0272.jpg</v>
      </c>
    </row>
    <row r="392" spans="1:2" ht="14" x14ac:dyDescent="0.15">
      <c r="A392" s="49" t="s">
        <v>1629</v>
      </c>
      <c r="B392" s="54" t="str">
        <f t="shared" si="16"/>
        <v>https://github.com/uberboutique/whataform-repo/raw/main/pictures/BU0273.jpg</v>
      </c>
    </row>
    <row r="393" spans="1:2" ht="14" x14ac:dyDescent="0.15">
      <c r="A393" s="49" t="s">
        <v>1630</v>
      </c>
      <c r="B393" s="54" t="str">
        <f t="shared" si="16"/>
        <v>https://github.com/uberboutique/whataform-repo/raw/main/pictures/BU0274.jpg</v>
      </c>
    </row>
    <row r="394" spans="1:2" ht="14" x14ac:dyDescent="0.15">
      <c r="A394" s="49" t="s">
        <v>1631</v>
      </c>
      <c r="B394" s="54" t="str">
        <f t="shared" si="16"/>
        <v>https://github.com/uberboutique/whataform-repo/raw/main/pictures/BU0275.jpg</v>
      </c>
    </row>
    <row r="395" spans="1:2" ht="14" x14ac:dyDescent="0.15">
      <c r="A395" s="49" t="s">
        <v>1632</v>
      </c>
      <c r="B395" s="54" t="str">
        <f t="shared" si="16"/>
        <v>https://github.com/uberboutique/whataform-repo/raw/main/pictures/BU0276.jpg</v>
      </c>
    </row>
    <row r="396" spans="1:2" ht="14" x14ac:dyDescent="0.15">
      <c r="A396" s="49" t="s">
        <v>1633</v>
      </c>
      <c r="B396" s="54" t="str">
        <f t="shared" si="16"/>
        <v>https://github.com/uberboutique/whataform-repo/raw/main/pictures/BU0277.jpg</v>
      </c>
    </row>
    <row r="397" spans="1:2" ht="14" x14ac:dyDescent="0.15">
      <c r="A397" s="49" t="s">
        <v>1634</v>
      </c>
      <c r="B397" s="54" t="str">
        <f t="shared" si="16"/>
        <v>https://github.com/uberboutique/whataform-repo/raw/main/pictures/BU0278.jpg</v>
      </c>
    </row>
    <row r="398" spans="1:2" ht="14" x14ac:dyDescent="0.15">
      <c r="A398" s="49" t="s">
        <v>1635</v>
      </c>
      <c r="B398" s="54" t="str">
        <f t="shared" si="16"/>
        <v>https://github.com/uberboutique/whataform-repo/raw/main/pictures/BU0279.jpg</v>
      </c>
    </row>
    <row r="399" spans="1:2" ht="14" x14ac:dyDescent="0.15">
      <c r="A399" s="49" t="s">
        <v>1636</v>
      </c>
      <c r="B399" s="54" t="str">
        <f t="shared" si="16"/>
        <v>https://github.com/uberboutique/whataform-repo/raw/main/pictures/BU0280.jpg</v>
      </c>
    </row>
    <row r="400" spans="1:2" ht="14" x14ac:dyDescent="0.15">
      <c r="A400" s="49" t="s">
        <v>1637</v>
      </c>
      <c r="B400" s="54" t="str">
        <f t="shared" si="16"/>
        <v>https://github.com/uberboutique/whataform-repo/raw/main/pictures/BU0281.jpg</v>
      </c>
    </row>
    <row r="401" spans="1:2" ht="14" x14ac:dyDescent="0.15">
      <c r="A401" s="49" t="s">
        <v>1638</v>
      </c>
      <c r="B401" s="54" t="str">
        <f t="shared" si="16"/>
        <v>https://github.com/uberboutique/whataform-repo/raw/main/pictures/BU0282.jpg</v>
      </c>
    </row>
    <row r="402" spans="1:2" ht="14" x14ac:dyDescent="0.15">
      <c r="A402" s="49" t="s">
        <v>1639</v>
      </c>
      <c r="B402" s="54" t="str">
        <f t="shared" si="16"/>
        <v>https://github.com/uberboutique/whataform-repo/raw/main/pictures/BU0283.jpg</v>
      </c>
    </row>
    <row r="403" spans="1:2" ht="14" x14ac:dyDescent="0.15">
      <c r="A403" s="49" t="s">
        <v>1640</v>
      </c>
      <c r="B403" s="54" t="str">
        <f t="shared" si="16"/>
        <v>https://github.com/uberboutique/whataform-repo/raw/main/pictures/BU0284.jpg</v>
      </c>
    </row>
    <row r="404" spans="1:2" ht="14" x14ac:dyDescent="0.15">
      <c r="A404" s="49" t="s">
        <v>1641</v>
      </c>
      <c r="B404" s="54" t="str">
        <f t="shared" si="16"/>
        <v>https://github.com/uberboutique/whataform-repo/raw/main/pictures/BU0285.jpg</v>
      </c>
    </row>
    <row r="405" spans="1:2" ht="14" x14ac:dyDescent="0.15">
      <c r="A405" s="49" t="s">
        <v>669</v>
      </c>
      <c r="B405" s="54" t="str">
        <f t="shared" si="16"/>
        <v>https://github.com/uberboutique/whataform-repo/raw/main/pictures/A0018.jpg</v>
      </c>
    </row>
    <row r="406" spans="1:2" ht="14" x14ac:dyDescent="0.15">
      <c r="A406" s="49" t="s">
        <v>1642</v>
      </c>
      <c r="B406" s="54" t="str">
        <f t="shared" si="16"/>
        <v>https://github.com/uberboutique/whataform-repo/raw/main/pictures/BU0286.jpg</v>
      </c>
    </row>
    <row r="407" spans="1:2" ht="14" x14ac:dyDescent="0.15">
      <c r="A407" s="49" t="s">
        <v>1643</v>
      </c>
      <c r="B407" s="54" t="str">
        <f t="shared" si="16"/>
        <v>https://github.com/uberboutique/whataform-repo/raw/main/pictures/BU0287.jpg</v>
      </c>
    </row>
    <row r="408" spans="1:2" ht="14" x14ac:dyDescent="0.15">
      <c r="A408" s="49" t="s">
        <v>1644</v>
      </c>
      <c r="B408" s="54" t="str">
        <f t="shared" si="16"/>
        <v>https://github.com/uberboutique/whataform-repo/raw/main/pictures/BU0288.jpg</v>
      </c>
    </row>
    <row r="409" spans="1:2" ht="14" x14ac:dyDescent="0.15">
      <c r="A409" s="49" t="s">
        <v>1645</v>
      </c>
      <c r="B409" s="54" t="str">
        <f t="shared" si="16"/>
        <v>https://github.com/uberboutique/whataform-repo/raw/main/pictures/BU0289.jpg</v>
      </c>
    </row>
    <row r="410" spans="1:2" ht="14" x14ac:dyDescent="0.15">
      <c r="A410" s="49" t="s">
        <v>1646</v>
      </c>
      <c r="B410" s="54" t="str">
        <f t="shared" si="16"/>
        <v>https://github.com/uberboutique/whataform-repo/raw/main/pictures/BU0290.jpg</v>
      </c>
    </row>
    <row r="411" spans="1:2" ht="14" x14ac:dyDescent="0.15">
      <c r="A411" s="49" t="s">
        <v>1647</v>
      </c>
      <c r="B411" s="54" t="str">
        <f t="shared" si="16"/>
        <v>https://github.com/uberboutique/whataform-repo/raw/main/pictures/BU0291.jpg</v>
      </c>
    </row>
    <row r="412" spans="1:2" ht="14" x14ac:dyDescent="0.15">
      <c r="A412" s="49" t="s">
        <v>1648</v>
      </c>
      <c r="B412" s="54" t="str">
        <f t="shared" si="16"/>
        <v>https://github.com/uberboutique/whataform-repo/raw/main/pictures/BU0292.jpg</v>
      </c>
    </row>
    <row r="413" spans="1:2" ht="14" x14ac:dyDescent="0.15">
      <c r="A413" s="49" t="s">
        <v>1649</v>
      </c>
      <c r="B413" s="54" t="str">
        <f t="shared" ref="B413:B444" si="17">"https://github.com/uberboutique/whataform-repo/raw/main/pictures/"&amp;A413&amp;".jpg"</f>
        <v>https://github.com/uberboutique/whataform-repo/raw/main/pictures/BU0293.jpg</v>
      </c>
    </row>
    <row r="414" spans="1:2" ht="14" x14ac:dyDescent="0.15">
      <c r="A414" s="49" t="s">
        <v>1650</v>
      </c>
      <c r="B414" s="54" t="str">
        <f t="shared" si="17"/>
        <v>https://github.com/uberboutique/whataform-repo/raw/main/pictures/BU0294.jpg</v>
      </c>
    </row>
    <row r="415" spans="1:2" ht="14" x14ac:dyDescent="0.15">
      <c r="A415" s="49" t="s">
        <v>1788</v>
      </c>
      <c r="B415" s="54" t="str">
        <f t="shared" si="17"/>
        <v>https://github.com/uberboutique/whataform-repo/raw/main/pictures/UB0295.jpg</v>
      </c>
    </row>
    <row r="416" spans="1:2" ht="14" x14ac:dyDescent="0.15">
      <c r="A416" s="49" t="s">
        <v>1787</v>
      </c>
      <c r="B416" s="54" t="str">
        <f t="shared" si="17"/>
        <v>https://github.com/uberboutique/whataform-repo/raw/main/pictures/UB0296.jpg</v>
      </c>
    </row>
    <row r="417" spans="1:2" ht="14" x14ac:dyDescent="0.15">
      <c r="A417" s="49" t="s">
        <v>1786</v>
      </c>
      <c r="B417" s="54" t="str">
        <f t="shared" si="17"/>
        <v>https://github.com/uberboutique/whataform-repo/raw/main/pictures/UB0297.jpg</v>
      </c>
    </row>
    <row r="418" spans="1:2" ht="14" x14ac:dyDescent="0.15">
      <c r="A418" s="49" t="s">
        <v>1651</v>
      </c>
      <c r="B418" s="54" t="str">
        <f t="shared" si="17"/>
        <v>https://github.com/uberboutique/whataform-repo/raw/main/pictures/BU0298.jpg</v>
      </c>
    </row>
    <row r="419" spans="1:2" ht="14" x14ac:dyDescent="0.15">
      <c r="A419" s="49" t="s">
        <v>1652</v>
      </c>
      <c r="B419" s="54" t="str">
        <f t="shared" si="17"/>
        <v>https://github.com/uberboutique/whataform-repo/raw/main/pictures/BU0299.jpg</v>
      </c>
    </row>
    <row r="420" spans="1:2" ht="14" x14ac:dyDescent="0.15">
      <c r="A420" s="49" t="s">
        <v>1653</v>
      </c>
      <c r="B420" s="54" t="str">
        <f t="shared" si="17"/>
        <v>https://github.com/uberboutique/whataform-repo/raw/main/pictures/BU0300.jpg</v>
      </c>
    </row>
    <row r="421" spans="1:2" ht="14" x14ac:dyDescent="0.15">
      <c r="A421" s="49" t="s">
        <v>1654</v>
      </c>
      <c r="B421" s="54" t="str">
        <f t="shared" si="17"/>
        <v>https://github.com/uberboutique/whataform-repo/raw/main/pictures/BU0301.jpg</v>
      </c>
    </row>
    <row r="422" spans="1:2" ht="14" x14ac:dyDescent="0.15">
      <c r="A422" s="49" t="s">
        <v>1655</v>
      </c>
      <c r="B422" s="54" t="str">
        <f t="shared" si="17"/>
        <v>https://github.com/uberboutique/whataform-repo/raw/main/pictures/BU0302.jpg</v>
      </c>
    </row>
    <row r="423" spans="1:2" ht="14" x14ac:dyDescent="0.15">
      <c r="A423" s="49" t="s">
        <v>1656</v>
      </c>
      <c r="B423" s="54" t="str">
        <f t="shared" si="17"/>
        <v>https://github.com/uberboutique/whataform-repo/raw/main/pictures/BU0303.jpg</v>
      </c>
    </row>
    <row r="424" spans="1:2" ht="14" x14ac:dyDescent="0.15">
      <c r="A424" s="49" t="s">
        <v>1657</v>
      </c>
      <c r="B424" s="54" t="str">
        <f t="shared" si="17"/>
        <v>https://github.com/uberboutique/whataform-repo/raw/main/pictures/BU0304.jpg</v>
      </c>
    </row>
    <row r="425" spans="1:2" ht="14" x14ac:dyDescent="0.15">
      <c r="A425" s="49" t="s">
        <v>1658</v>
      </c>
      <c r="B425" s="54" t="str">
        <f t="shared" si="17"/>
        <v>https://github.com/uberboutique/whataform-repo/raw/main/pictures/BU0305.jpg</v>
      </c>
    </row>
    <row r="426" spans="1:2" ht="14" x14ac:dyDescent="0.15">
      <c r="A426" s="49" t="s">
        <v>1116</v>
      </c>
      <c r="B426" s="54" t="str">
        <f t="shared" si="17"/>
        <v>https://github.com/uberboutique/whataform-repo/raw/main/pictures/T0047.jpg</v>
      </c>
    </row>
    <row r="427" spans="1:2" ht="14" x14ac:dyDescent="0.15">
      <c r="A427" s="49" t="s">
        <v>1659</v>
      </c>
      <c r="B427" s="54" t="str">
        <f t="shared" si="17"/>
        <v>https://github.com/uberboutique/whataform-repo/raw/main/pictures/BU0306.jpg</v>
      </c>
    </row>
    <row r="428" spans="1:2" ht="14" x14ac:dyDescent="0.15">
      <c r="A428" s="49" t="s">
        <v>1660</v>
      </c>
      <c r="B428" s="54" t="str">
        <f t="shared" si="17"/>
        <v>https://github.com/uberboutique/whataform-repo/raw/main/pictures/BU0307.jpg</v>
      </c>
    </row>
    <row r="429" spans="1:2" ht="14" x14ac:dyDescent="0.15">
      <c r="A429" s="49" t="s">
        <v>1661</v>
      </c>
      <c r="B429" s="54" t="str">
        <f t="shared" si="17"/>
        <v>https://github.com/uberboutique/whataform-repo/raw/main/pictures/BU0308.jpg</v>
      </c>
    </row>
    <row r="430" spans="1:2" ht="14" x14ac:dyDescent="0.15">
      <c r="A430" s="49" t="s">
        <v>1662</v>
      </c>
      <c r="B430" s="54" t="str">
        <f t="shared" si="17"/>
        <v>https://github.com/uberboutique/whataform-repo/raw/main/pictures/BU0309.jpg</v>
      </c>
    </row>
    <row r="431" spans="1:2" ht="14" x14ac:dyDescent="0.15">
      <c r="A431" s="49" t="s">
        <v>1663</v>
      </c>
      <c r="B431" s="54" t="str">
        <f t="shared" si="17"/>
        <v>https://github.com/uberboutique/whataform-repo/raw/main/pictures/BU0310.jpg</v>
      </c>
    </row>
    <row r="432" spans="1:2" ht="14" x14ac:dyDescent="0.15">
      <c r="A432" s="49" t="s">
        <v>1664</v>
      </c>
      <c r="B432" s="54" t="str">
        <f t="shared" si="17"/>
        <v>https://github.com/uberboutique/whataform-repo/raw/main/pictures/BU0311.jpg</v>
      </c>
    </row>
    <row r="433" spans="1:2" ht="14" x14ac:dyDescent="0.15">
      <c r="A433" s="49" t="s">
        <v>1666</v>
      </c>
      <c r="B433" s="54" t="str">
        <f t="shared" si="17"/>
        <v>https://github.com/uberboutique/whataform-repo/raw/main/pictures/BU0312.jpg</v>
      </c>
    </row>
    <row r="434" spans="1:2" ht="14" x14ac:dyDescent="0.15">
      <c r="A434" s="49" t="s">
        <v>1667</v>
      </c>
      <c r="B434" s="54" t="str">
        <f t="shared" si="17"/>
        <v>https://github.com/uberboutique/whataform-repo/raw/main/pictures/BU0313.jpg</v>
      </c>
    </row>
    <row r="435" spans="1:2" ht="14" x14ac:dyDescent="0.15">
      <c r="A435" s="49" t="s">
        <v>1125</v>
      </c>
      <c r="B435" s="54" t="str">
        <f t="shared" si="17"/>
        <v>https://github.com/uberboutique/whataform-repo/raw/main/pictures/T0052.jpg</v>
      </c>
    </row>
    <row r="436" spans="1:2" ht="14" x14ac:dyDescent="0.15">
      <c r="A436" s="49" t="s">
        <v>1668</v>
      </c>
      <c r="B436" s="54" t="str">
        <f t="shared" si="17"/>
        <v>https://github.com/uberboutique/whataform-repo/raw/main/pictures/BU0314.jpg</v>
      </c>
    </row>
    <row r="437" spans="1:2" ht="14" x14ac:dyDescent="0.15">
      <c r="A437" s="49" t="s">
        <v>1127</v>
      </c>
      <c r="B437" s="54" t="str">
        <f t="shared" si="17"/>
        <v>https://github.com/uberboutique/whataform-repo/raw/main/pictures/B0084.jpg</v>
      </c>
    </row>
    <row r="438" spans="1:2" ht="14" x14ac:dyDescent="0.15">
      <c r="A438" s="49" t="s">
        <v>1669</v>
      </c>
      <c r="B438" s="54" t="str">
        <f t="shared" si="17"/>
        <v>https://github.com/uberboutique/whataform-repo/raw/main/pictures/BU0315.jpg</v>
      </c>
    </row>
    <row r="439" spans="1:2" ht="14" x14ac:dyDescent="0.15">
      <c r="A439" s="49" t="s">
        <v>1670</v>
      </c>
      <c r="B439" s="54" t="str">
        <f t="shared" si="17"/>
        <v>https://github.com/uberboutique/whataform-repo/raw/main/pictures/BU0316.jpg</v>
      </c>
    </row>
    <row r="440" spans="1:2" ht="14" x14ac:dyDescent="0.15">
      <c r="A440" s="49" t="s">
        <v>1671</v>
      </c>
      <c r="B440" s="54" t="str">
        <f t="shared" si="17"/>
        <v>https://github.com/uberboutique/whataform-repo/raw/main/pictures/BU0317.jpg</v>
      </c>
    </row>
    <row r="441" spans="1:2" ht="14" x14ac:dyDescent="0.15">
      <c r="A441" s="49" t="s">
        <v>1131</v>
      </c>
      <c r="B441" s="54" t="str">
        <f t="shared" si="17"/>
        <v>https://github.com/uberboutique/whataform-repo/raw/main/pictures/P0028.jpg</v>
      </c>
    </row>
    <row r="442" spans="1:2" ht="14" x14ac:dyDescent="0.15">
      <c r="A442" s="49" t="s">
        <v>1672</v>
      </c>
      <c r="B442" s="54" t="str">
        <f t="shared" si="17"/>
        <v>https://github.com/uberboutique/whataform-repo/raw/main/pictures/BU0318.jpg</v>
      </c>
    </row>
    <row r="443" spans="1:2" ht="14" x14ac:dyDescent="0.15">
      <c r="A443" s="49" t="s">
        <v>1133</v>
      </c>
      <c r="B443" s="54" t="str">
        <f t="shared" si="17"/>
        <v>https://github.com/uberboutique/whataform-repo/raw/main/pictures/P0030.jpg</v>
      </c>
    </row>
    <row r="444" spans="1:2" ht="14" x14ac:dyDescent="0.15">
      <c r="A444" s="49" t="s">
        <v>1673</v>
      </c>
      <c r="B444" s="54" t="str">
        <f t="shared" si="17"/>
        <v>https://github.com/uberboutique/whataform-repo/raw/main/pictures/BU0319.jpg</v>
      </c>
    </row>
    <row r="445" spans="1:2" ht="14" x14ac:dyDescent="0.15">
      <c r="A445" s="49" t="s">
        <v>1674</v>
      </c>
      <c r="B445" s="54" t="str">
        <f t="shared" ref="B445:B476" si="18">"https://github.com/uberboutique/whataform-repo/raw/main/pictures/"&amp;A445&amp;".jpg"</f>
        <v>https://github.com/uberboutique/whataform-repo/raw/main/pictures/BU0320.jpg</v>
      </c>
    </row>
    <row r="446" spans="1:2" ht="14" x14ac:dyDescent="0.15">
      <c r="A446" s="49" t="s">
        <v>1675</v>
      </c>
      <c r="B446" s="54" t="str">
        <f t="shared" si="18"/>
        <v>https://github.com/uberboutique/whataform-repo/raw/main/pictures/BU0321.jpg</v>
      </c>
    </row>
    <row r="447" spans="1:2" ht="14" x14ac:dyDescent="0.15">
      <c r="A447" s="49" t="s">
        <v>1665</v>
      </c>
      <c r="B447" s="54" t="str">
        <f t="shared" si="18"/>
        <v>https://github.com/uberboutique/whataform-repo/raw/main/pictures/BU0322.jpg</v>
      </c>
    </row>
    <row r="448" spans="1:2" ht="14" x14ac:dyDescent="0.15">
      <c r="A448" s="49" t="s">
        <v>1676</v>
      </c>
      <c r="B448" s="54" t="str">
        <f t="shared" si="18"/>
        <v>https://github.com/uberboutique/whataform-repo/raw/main/pictures/BU0323.jpg</v>
      </c>
    </row>
    <row r="449" spans="1:2" ht="14" x14ac:dyDescent="0.15">
      <c r="A449" s="49" t="s">
        <v>1677</v>
      </c>
      <c r="B449" s="54" t="str">
        <f t="shared" si="18"/>
        <v>https://github.com/uberboutique/whataform-repo/raw/main/pictures/BU0324.jpg</v>
      </c>
    </row>
    <row r="450" spans="1:2" ht="14" x14ac:dyDescent="0.15">
      <c r="B450" s="54" t="str">
        <f t="shared" si="18"/>
        <v>https://github.com/uberboutique/whataform-repo/raw/main/pictures/.jpg</v>
      </c>
    </row>
    <row r="451" spans="1:2" ht="14" x14ac:dyDescent="0.15">
      <c r="A451" s="49" t="s">
        <v>1678</v>
      </c>
      <c r="B451" s="54" t="str">
        <f t="shared" si="18"/>
        <v>https://github.com/uberboutique/whataform-repo/raw/main/pictures/BU0325.jpg</v>
      </c>
    </row>
    <row r="452" spans="1:2" ht="14" x14ac:dyDescent="0.15">
      <c r="A452" s="49" t="s">
        <v>1679</v>
      </c>
      <c r="B452" s="54" t="str">
        <f t="shared" si="18"/>
        <v>https://github.com/uberboutique/whataform-repo/raw/main/pictures/BU0326.jpg</v>
      </c>
    </row>
    <row r="453" spans="1:2" ht="14" x14ac:dyDescent="0.15">
      <c r="A453" s="49" t="s">
        <v>1146</v>
      </c>
      <c r="B453" s="54" t="str">
        <f t="shared" si="18"/>
        <v>https://github.com/uberboutique/whataform-repo/raw/main/pictures/V00117.jpg</v>
      </c>
    </row>
    <row r="454" spans="1:2" ht="14" x14ac:dyDescent="0.15">
      <c r="A454" s="49" t="s">
        <v>1680</v>
      </c>
      <c r="B454" s="54" t="str">
        <f t="shared" si="18"/>
        <v>https://github.com/uberboutique/whataform-repo/raw/main/pictures/BU0327.jpg</v>
      </c>
    </row>
    <row r="455" spans="1:2" ht="14" x14ac:dyDescent="0.15">
      <c r="B455" s="54" t="str">
        <f t="shared" si="18"/>
        <v>https://github.com/uberboutique/whataform-repo/raw/main/pictures/.jpg</v>
      </c>
    </row>
    <row r="456" spans="1:2" ht="14" x14ac:dyDescent="0.15">
      <c r="A456" s="49" t="s">
        <v>1681</v>
      </c>
      <c r="B456" s="54" t="str">
        <f t="shared" si="18"/>
        <v>https://github.com/uberboutique/whataform-repo/raw/main/pictures/BU0328.jpg</v>
      </c>
    </row>
    <row r="457" spans="1:2" ht="14" x14ac:dyDescent="0.15">
      <c r="A457" s="49" t="s">
        <v>1682</v>
      </c>
      <c r="B457" s="54" t="str">
        <f t="shared" si="18"/>
        <v>https://github.com/uberboutique/whataform-repo/raw/main/pictures/BU0329.jpg</v>
      </c>
    </row>
    <row r="458" spans="1:2" ht="14" x14ac:dyDescent="0.15">
      <c r="A458" s="49" t="s">
        <v>1683</v>
      </c>
      <c r="B458" s="54" t="str">
        <f t="shared" si="18"/>
        <v>https://github.com/uberboutique/whataform-repo/raw/main/pictures/BU0330.jpg</v>
      </c>
    </row>
    <row r="459" spans="1:2" ht="14" x14ac:dyDescent="0.15">
      <c r="A459" s="49" t="s">
        <v>1684</v>
      </c>
      <c r="B459" s="54" t="str">
        <f t="shared" si="18"/>
        <v>https://github.com/uberboutique/whataform-repo/raw/main/pictures/BU0331.jpg</v>
      </c>
    </row>
    <row r="460" spans="1:2" ht="14" x14ac:dyDescent="0.15">
      <c r="A460" s="49" t="s">
        <v>1153</v>
      </c>
      <c r="B460" s="54" t="str">
        <f t="shared" si="18"/>
        <v>https://github.com/uberboutique/whataform-repo/raw/main/pictures/P0037.jpg</v>
      </c>
    </row>
    <row r="461" spans="1:2" ht="14" x14ac:dyDescent="0.15">
      <c r="A461" s="49" t="s">
        <v>1685</v>
      </c>
      <c r="B461" s="54" t="str">
        <f t="shared" si="18"/>
        <v>https://github.com/uberboutique/whataform-repo/raw/main/pictures/BU0332.jpg</v>
      </c>
    </row>
    <row r="462" spans="1:2" ht="14" x14ac:dyDescent="0.15">
      <c r="A462" s="49" t="s">
        <v>1140</v>
      </c>
      <c r="B462" s="54" t="str">
        <f t="shared" si="18"/>
        <v>https://github.com/uberboutique/whataform-repo/raw/main/pictures/T0057.jpg</v>
      </c>
    </row>
    <row r="463" spans="1:2" ht="14" x14ac:dyDescent="0.15">
      <c r="A463" s="49" t="s">
        <v>1154</v>
      </c>
      <c r="B463" s="54" t="str">
        <f t="shared" si="18"/>
        <v>https://github.com/uberboutique/whataform-repo/raw/main/pictures/P0038.jpg</v>
      </c>
    </row>
    <row r="464" spans="1:2" ht="14" x14ac:dyDescent="0.15">
      <c r="A464" s="49" t="s">
        <v>1686</v>
      </c>
      <c r="B464" s="54" t="str">
        <f t="shared" si="18"/>
        <v>https://github.com/uberboutique/whataform-repo/raw/main/pictures/BU0333.jpg</v>
      </c>
    </row>
    <row r="465" spans="1:2" ht="14" x14ac:dyDescent="0.15">
      <c r="A465" s="49" t="s">
        <v>1687</v>
      </c>
      <c r="B465" s="54" t="str">
        <f t="shared" si="18"/>
        <v>https://github.com/uberboutique/whataform-repo/raw/main/pictures/BU0334.jpg</v>
      </c>
    </row>
    <row r="466" spans="1:2" ht="14" x14ac:dyDescent="0.15">
      <c r="A466" s="49" t="s">
        <v>1688</v>
      </c>
      <c r="B466" s="54" t="str">
        <f t="shared" si="18"/>
        <v>https://github.com/uberboutique/whataform-repo/raw/main/pictures/BU0335.jpg</v>
      </c>
    </row>
    <row r="467" spans="1:2" ht="14" x14ac:dyDescent="0.15">
      <c r="A467" s="49" t="s">
        <v>1689</v>
      </c>
      <c r="B467" s="54" t="str">
        <f t="shared" si="18"/>
        <v>https://github.com/uberboutique/whataform-repo/raw/main/pictures/BU0336.jpg</v>
      </c>
    </row>
    <row r="468" spans="1:2" ht="14" x14ac:dyDescent="0.15">
      <c r="A468" s="49" t="s">
        <v>1690</v>
      </c>
      <c r="B468" s="54" t="str">
        <f t="shared" si="18"/>
        <v>https://github.com/uberboutique/whataform-repo/raw/main/pictures/BU0337.jpg</v>
      </c>
    </row>
    <row r="469" spans="1:2" ht="14" x14ac:dyDescent="0.15">
      <c r="A469" s="49" t="s">
        <v>1691</v>
      </c>
      <c r="B469" s="54" t="str">
        <f t="shared" si="18"/>
        <v>https://github.com/uberboutique/whataform-repo/raw/main/pictures/BU0338.jpg</v>
      </c>
    </row>
    <row r="470" spans="1:2" ht="14" x14ac:dyDescent="0.15">
      <c r="A470" s="49" t="s">
        <v>1692</v>
      </c>
      <c r="B470" s="54" t="str">
        <f t="shared" si="18"/>
        <v>https://github.com/uberboutique/whataform-repo/raw/main/pictures/BU0339.jpg</v>
      </c>
    </row>
    <row r="471" spans="1:2" ht="14" x14ac:dyDescent="0.15">
      <c r="A471" s="49" t="s">
        <v>1693</v>
      </c>
      <c r="B471" s="54" t="str">
        <f t="shared" si="18"/>
        <v>https://github.com/uberboutique/whataform-repo/raw/main/pictures/BU0340.jpg</v>
      </c>
    </row>
    <row r="472" spans="1:2" ht="14" x14ac:dyDescent="0.15">
      <c r="A472" s="49" t="s">
        <v>1694</v>
      </c>
      <c r="B472" s="54" t="str">
        <f t="shared" si="18"/>
        <v>https://github.com/uberboutique/whataform-repo/raw/main/pictures/BU0341.jpg</v>
      </c>
    </row>
    <row r="473" spans="1:2" ht="14" x14ac:dyDescent="0.15">
      <c r="A473" s="49" t="s">
        <v>1161</v>
      </c>
      <c r="B473" s="54" t="str">
        <f t="shared" si="18"/>
        <v>https://github.com/uberboutique/whataform-repo/raw/main/pictures/B0091.jpg</v>
      </c>
    </row>
    <row r="474" spans="1:2" ht="14" x14ac:dyDescent="0.15">
      <c r="A474" s="49" t="s">
        <v>1695</v>
      </c>
      <c r="B474" s="54" t="str">
        <f t="shared" si="18"/>
        <v>https://github.com/uberboutique/whataform-repo/raw/main/pictures/BU0342.jpg</v>
      </c>
    </row>
    <row r="475" spans="1:2" ht="14" x14ac:dyDescent="0.15">
      <c r="A475" s="49" t="s">
        <v>1163</v>
      </c>
      <c r="B475" s="54" t="str">
        <f t="shared" si="18"/>
        <v>https://github.com/uberboutique/whataform-repo/raw/main/pictures/B0093.jpg</v>
      </c>
    </row>
    <row r="476" spans="1:2" ht="14" x14ac:dyDescent="0.15">
      <c r="A476" s="49" t="s">
        <v>1696</v>
      </c>
      <c r="B476" s="54" t="str">
        <f t="shared" si="18"/>
        <v>https://github.com/uberboutique/whataform-repo/raw/main/pictures/BU0343.jpg</v>
      </c>
    </row>
    <row r="477" spans="1:2" ht="14" x14ac:dyDescent="0.15">
      <c r="A477" s="49" t="s">
        <v>1165</v>
      </c>
      <c r="B477" s="54" t="str">
        <f t="shared" ref="B477:B508" si="19">"https://github.com/uberboutique/whataform-repo/raw/main/pictures/"&amp;A477&amp;".jpg"</f>
        <v>https://github.com/uberboutique/whataform-repo/raw/main/pictures/V00121.jpg</v>
      </c>
    </row>
    <row r="478" spans="1:2" ht="14" x14ac:dyDescent="0.15">
      <c r="A478" s="49" t="s">
        <v>1697</v>
      </c>
      <c r="B478" s="54" t="str">
        <f t="shared" si="19"/>
        <v>https://github.com/uberboutique/whataform-repo/raw/main/pictures/BU0344.jpg</v>
      </c>
    </row>
    <row r="479" spans="1:2" ht="14" x14ac:dyDescent="0.15">
      <c r="A479" s="49" t="s">
        <v>1698</v>
      </c>
      <c r="B479" s="54" t="str">
        <f t="shared" si="19"/>
        <v>https://github.com/uberboutique/whataform-repo/raw/main/pictures/BU0345.jpg</v>
      </c>
    </row>
    <row r="480" spans="1:2" ht="14" x14ac:dyDescent="0.15">
      <c r="A480" s="49" t="s">
        <v>1699</v>
      </c>
      <c r="B480" s="54" t="str">
        <f t="shared" si="19"/>
        <v>https://github.com/uberboutique/whataform-repo/raw/main/pictures/BU0346.jpg</v>
      </c>
    </row>
    <row r="481" spans="1:2" ht="14" x14ac:dyDescent="0.15">
      <c r="A481" s="49" t="s">
        <v>1700</v>
      </c>
      <c r="B481" s="54" t="str">
        <f t="shared" si="19"/>
        <v>https://github.com/uberboutique/whataform-repo/raw/main/pictures/BU0347.jpg</v>
      </c>
    </row>
    <row r="482" spans="1:2" ht="14" x14ac:dyDescent="0.15">
      <c r="A482" s="49" t="s">
        <v>1167</v>
      </c>
      <c r="B482" s="54" t="str">
        <f t="shared" si="19"/>
        <v>https://github.com/uberboutique/whataform-repo/raw/main/pictures/V00123.jpg</v>
      </c>
    </row>
    <row r="483" spans="1:2" ht="14" x14ac:dyDescent="0.15">
      <c r="A483" s="49" t="s">
        <v>1701</v>
      </c>
      <c r="B483" s="54" t="str">
        <f t="shared" si="19"/>
        <v>https://github.com/uberboutique/whataform-repo/raw/main/pictures/BU0348.jpg</v>
      </c>
    </row>
    <row r="484" spans="1:2" ht="14" x14ac:dyDescent="0.15">
      <c r="A484" s="49" t="s">
        <v>1702</v>
      </c>
      <c r="B484" s="54" t="str">
        <f t="shared" si="19"/>
        <v>https://github.com/uberboutique/whataform-repo/raw/main/pictures/BU0349.jpg</v>
      </c>
    </row>
    <row r="485" spans="1:2" ht="14" x14ac:dyDescent="0.15">
      <c r="A485" s="49" t="s">
        <v>1703</v>
      </c>
      <c r="B485" s="54" t="str">
        <f t="shared" si="19"/>
        <v>https://github.com/uberboutique/whataform-repo/raw/main/pictures/BU0350.jpg</v>
      </c>
    </row>
    <row r="486" spans="1:2" ht="14" x14ac:dyDescent="0.15">
      <c r="A486" s="49" t="s">
        <v>1704</v>
      </c>
      <c r="B486" s="54" t="str">
        <f t="shared" si="19"/>
        <v>https://github.com/uberboutique/whataform-repo/raw/main/pictures/BU0351.jpg</v>
      </c>
    </row>
    <row r="487" spans="1:2" ht="14" x14ac:dyDescent="0.15">
      <c r="A487" s="49" t="s">
        <v>1705</v>
      </c>
      <c r="B487" s="54" t="str">
        <f t="shared" si="19"/>
        <v>https://github.com/uberboutique/whataform-repo/raw/main/pictures/BU0352.jpg</v>
      </c>
    </row>
    <row r="488" spans="1:2" ht="14" x14ac:dyDescent="0.15">
      <c r="A488" s="49" t="s">
        <v>1706</v>
      </c>
      <c r="B488" s="54" t="str">
        <f t="shared" si="19"/>
        <v>https://github.com/uberboutique/whataform-repo/raw/main/pictures/BU0353.jpg</v>
      </c>
    </row>
    <row r="489" spans="1:2" ht="14" x14ac:dyDescent="0.15">
      <c r="A489" s="49" t="s">
        <v>1707</v>
      </c>
      <c r="B489" s="54" t="str">
        <f t="shared" si="19"/>
        <v>https://github.com/uberboutique/whataform-repo/raw/main/pictures/BU0354.jpg</v>
      </c>
    </row>
    <row r="490" spans="1:2" ht="14" x14ac:dyDescent="0.15">
      <c r="A490" s="49" t="s">
        <v>1708</v>
      </c>
      <c r="B490" s="54" t="str">
        <f t="shared" si="19"/>
        <v>https://github.com/uberboutique/whataform-repo/raw/main/pictures/BU0355.jpg</v>
      </c>
    </row>
    <row r="491" spans="1:2" ht="14" x14ac:dyDescent="0.15">
      <c r="A491" s="49" t="s">
        <v>1709</v>
      </c>
      <c r="B491" s="54" t="str">
        <f t="shared" si="19"/>
        <v>https://github.com/uberboutique/whataform-repo/raw/main/pictures/BU0356.jpg</v>
      </c>
    </row>
    <row r="492" spans="1:2" ht="14" x14ac:dyDescent="0.15">
      <c r="A492" s="49" t="s">
        <v>1710</v>
      </c>
      <c r="B492" s="54" t="str">
        <f t="shared" si="19"/>
        <v>https://github.com/uberboutique/whataform-repo/raw/main/pictures/BU0357.jpg</v>
      </c>
    </row>
    <row r="493" spans="1:2" ht="14" x14ac:dyDescent="0.15">
      <c r="A493" s="49" t="s">
        <v>1173</v>
      </c>
      <c r="B493" s="54" t="str">
        <f t="shared" si="19"/>
        <v>https://github.com/uberboutique/whataform-repo/raw/main/pictures/B0070.jpg</v>
      </c>
    </row>
    <row r="494" spans="1:2" ht="14" x14ac:dyDescent="0.15">
      <c r="A494" s="49" t="s">
        <v>1711</v>
      </c>
      <c r="B494" s="54" t="str">
        <f t="shared" si="19"/>
        <v>https://github.com/uberboutique/whataform-repo/raw/main/pictures/BU0358.jpg</v>
      </c>
    </row>
    <row r="495" spans="1:2" ht="14" x14ac:dyDescent="0.15">
      <c r="A495" s="49" t="s">
        <v>1712</v>
      </c>
      <c r="B495" s="54" t="str">
        <f t="shared" si="19"/>
        <v>https://github.com/uberboutique/whataform-repo/raw/main/pictures/BU0359.jpg</v>
      </c>
    </row>
    <row r="496" spans="1:2" ht="14" x14ac:dyDescent="0.15">
      <c r="A496" s="49" t="s">
        <v>1713</v>
      </c>
      <c r="B496" s="54" t="str">
        <f t="shared" si="19"/>
        <v>https://github.com/uberboutique/whataform-repo/raw/main/pictures/BU0360.jpg</v>
      </c>
    </row>
    <row r="497" spans="1:2" ht="14" x14ac:dyDescent="0.15">
      <c r="A497" s="49" t="s">
        <v>1177</v>
      </c>
      <c r="B497" s="54" t="str">
        <f t="shared" si="19"/>
        <v>https://github.com/uberboutique/whataform-repo/raw/main/pictures/P0043.jpg</v>
      </c>
    </row>
    <row r="498" spans="1:2" ht="14" x14ac:dyDescent="0.15">
      <c r="A498" s="49" t="s">
        <v>1714</v>
      </c>
      <c r="B498" s="54" t="str">
        <f t="shared" si="19"/>
        <v>https://github.com/uberboutique/whataform-repo/raw/main/pictures/BU0361.jpg</v>
      </c>
    </row>
    <row r="499" spans="1:2" ht="14" x14ac:dyDescent="0.15">
      <c r="A499" s="49" t="s">
        <v>1715</v>
      </c>
      <c r="B499" s="54" t="str">
        <f t="shared" si="19"/>
        <v>https://github.com/uberboutique/whataform-repo/raw/main/pictures/BU0362.jpg</v>
      </c>
    </row>
    <row r="500" spans="1:2" ht="14" x14ac:dyDescent="0.15">
      <c r="A500" s="49" t="s">
        <v>1716</v>
      </c>
      <c r="B500" s="54" t="str">
        <f t="shared" si="19"/>
        <v>https://github.com/uberboutique/whataform-repo/raw/main/pictures/BU0363.jpg</v>
      </c>
    </row>
    <row r="501" spans="1:2" ht="14" x14ac:dyDescent="0.15">
      <c r="A501" s="49" t="s">
        <v>1182</v>
      </c>
      <c r="B501" s="54" t="str">
        <f t="shared" si="19"/>
        <v>https://github.com/uberboutique/whataform-repo/raw/main/pictures/B0097.jpg</v>
      </c>
    </row>
    <row r="502" spans="1:2" ht="14" x14ac:dyDescent="0.15">
      <c r="A502" s="49" t="s">
        <v>1717</v>
      </c>
      <c r="B502" s="54" t="str">
        <f t="shared" si="19"/>
        <v>https://github.com/uberboutique/whataform-repo/raw/main/pictures/BU0364.jpg</v>
      </c>
    </row>
    <row r="503" spans="1:2" ht="14" x14ac:dyDescent="0.15">
      <c r="A503" s="49" t="s">
        <v>1718</v>
      </c>
      <c r="B503" s="54" t="str">
        <f t="shared" si="19"/>
        <v>https://github.com/uberboutique/whataform-repo/raw/main/pictures/BU0365.jpg</v>
      </c>
    </row>
    <row r="504" spans="1:2" ht="14" x14ac:dyDescent="0.15">
      <c r="A504" s="49" t="s">
        <v>1719</v>
      </c>
      <c r="B504" s="54" t="str">
        <f t="shared" si="19"/>
        <v>https://github.com/uberboutique/whataform-repo/raw/main/pictures/BU0366.jpg</v>
      </c>
    </row>
    <row r="505" spans="1:2" ht="14" x14ac:dyDescent="0.15">
      <c r="A505" s="49" t="s">
        <v>1720</v>
      </c>
      <c r="B505" s="54" t="str">
        <f t="shared" si="19"/>
        <v>https://github.com/uberboutique/whataform-repo/raw/main/pictures/BU0367.jpg</v>
      </c>
    </row>
    <row r="506" spans="1:2" ht="14" x14ac:dyDescent="0.15">
      <c r="A506" s="49" t="s">
        <v>1721</v>
      </c>
      <c r="B506" s="54" t="str">
        <f t="shared" si="19"/>
        <v>https://github.com/uberboutique/whataform-repo/raw/main/pictures/BU0368.jpg</v>
      </c>
    </row>
    <row r="507" spans="1:2" ht="14" x14ac:dyDescent="0.15">
      <c r="A507" s="49" t="s">
        <v>1722</v>
      </c>
      <c r="B507" s="54" t="str">
        <f t="shared" si="19"/>
        <v>https://github.com/uberboutique/whataform-repo/raw/main/pictures/BU0369.jpg</v>
      </c>
    </row>
    <row r="508" spans="1:2" ht="14" x14ac:dyDescent="0.15">
      <c r="A508" s="49" t="s">
        <v>1723</v>
      </c>
      <c r="B508" s="54" t="str">
        <f t="shared" si="19"/>
        <v>https://github.com/uberboutique/whataform-repo/raw/main/pictures/BU0370.jpg</v>
      </c>
    </row>
    <row r="509" spans="1:2" ht="14" x14ac:dyDescent="0.15">
      <c r="A509" s="49" t="s">
        <v>1724</v>
      </c>
      <c r="B509" s="54" t="str">
        <f t="shared" ref="B509:B540" si="20">"https://github.com/uberboutique/whataform-repo/raw/main/pictures/"&amp;A509&amp;".jpg"</f>
        <v>https://github.com/uberboutique/whataform-repo/raw/main/pictures/BU0371.jpg</v>
      </c>
    </row>
    <row r="510" spans="1:2" ht="14" x14ac:dyDescent="0.15">
      <c r="A510" s="49" t="s">
        <v>1205</v>
      </c>
      <c r="B510" s="54" t="str">
        <f t="shared" si="20"/>
        <v>https://github.com/uberboutique/whataform-repo/raw/main/pictures/P0051.jpg</v>
      </c>
    </row>
    <row r="511" spans="1:2" ht="14" x14ac:dyDescent="0.15">
      <c r="A511" s="49" t="s">
        <v>1725</v>
      </c>
      <c r="B511" s="54" t="str">
        <f t="shared" si="20"/>
        <v>https://github.com/uberboutique/whataform-repo/raw/main/pictures/BU0372.jpg</v>
      </c>
    </row>
    <row r="512" spans="1:2" ht="14" x14ac:dyDescent="0.15">
      <c r="A512" s="49" t="s">
        <v>1726</v>
      </c>
      <c r="B512" s="54" t="str">
        <f t="shared" si="20"/>
        <v>https://github.com/uberboutique/whataform-repo/raw/main/pictures/BU0373.jpg</v>
      </c>
    </row>
    <row r="513" spans="1:2" ht="14" x14ac:dyDescent="0.15">
      <c r="A513" s="49" t="s">
        <v>1213</v>
      </c>
      <c r="B513" s="54" t="str">
        <f t="shared" si="20"/>
        <v>https://github.com/uberboutique/whataform-repo/raw/main/pictures/P0054.jpg</v>
      </c>
    </row>
    <row r="514" spans="1:2" ht="14" x14ac:dyDescent="0.15">
      <c r="A514" s="49" t="s">
        <v>1727</v>
      </c>
      <c r="B514" s="54" t="str">
        <f t="shared" si="20"/>
        <v>https://github.com/uberboutique/whataform-repo/raw/main/pictures/BU0374.jpg</v>
      </c>
    </row>
    <row r="515" spans="1:2" ht="14" x14ac:dyDescent="0.15">
      <c r="A515" s="49" t="s">
        <v>1728</v>
      </c>
      <c r="B515" s="54" t="str">
        <f t="shared" si="20"/>
        <v>https://github.com/uberboutique/whataform-repo/raw/main/pictures/BU0375.jpg</v>
      </c>
    </row>
    <row r="516" spans="1:2" ht="14" x14ac:dyDescent="0.15">
      <c r="A516" s="49" t="s">
        <v>1729</v>
      </c>
      <c r="B516" s="54" t="str">
        <f t="shared" si="20"/>
        <v>https://github.com/uberboutique/whataform-repo/raw/main/pictures/BU0376.jpg</v>
      </c>
    </row>
    <row r="517" spans="1:2" ht="14" x14ac:dyDescent="0.15">
      <c r="A517" s="49" t="s">
        <v>1730</v>
      </c>
      <c r="B517" s="54" t="str">
        <f t="shared" si="20"/>
        <v>https://github.com/uberboutique/whataform-repo/raw/main/pictures/BU0377.jpg</v>
      </c>
    </row>
    <row r="518" spans="1:2" ht="14" x14ac:dyDescent="0.15">
      <c r="A518" s="49" t="s">
        <v>1731</v>
      </c>
      <c r="B518" s="54" t="str">
        <f t="shared" si="20"/>
        <v>https://github.com/uberboutique/whataform-repo/raw/main/pictures/BU0378.jpg</v>
      </c>
    </row>
    <row r="519" spans="1:2" ht="14" x14ac:dyDescent="0.15">
      <c r="A519" s="49" t="s">
        <v>1732</v>
      </c>
      <c r="B519" s="54" t="str">
        <f t="shared" si="20"/>
        <v>https://github.com/uberboutique/whataform-repo/raw/main/pictures/BU0379.jpg</v>
      </c>
    </row>
    <row r="520" spans="1:2" ht="14" x14ac:dyDescent="0.15">
      <c r="A520" s="49" t="s">
        <v>1733</v>
      </c>
      <c r="B520" s="54" t="str">
        <f t="shared" si="20"/>
        <v>https://github.com/uberboutique/whataform-repo/raw/main/pictures/BU0380.jpg</v>
      </c>
    </row>
    <row r="521" spans="1:2" ht="14" x14ac:dyDescent="0.15">
      <c r="B521" s="54" t="str">
        <f t="shared" si="20"/>
        <v>https://github.com/uberboutique/whataform-repo/raw/main/pictures/.jpg</v>
      </c>
    </row>
    <row r="522" spans="1:2" ht="14" x14ac:dyDescent="0.15">
      <c r="A522" s="49" t="s">
        <v>1736</v>
      </c>
      <c r="B522" s="54" t="str">
        <f t="shared" si="20"/>
        <v>https://github.com/uberboutique/whataform-repo/raw/main/pictures/BU0382.jpg</v>
      </c>
    </row>
    <row r="523" spans="1:2" ht="14" x14ac:dyDescent="0.15">
      <c r="A523" s="49" t="s">
        <v>1773</v>
      </c>
      <c r="B523" s="54" t="str">
        <f t="shared" si="20"/>
        <v>https://github.com/uberboutique/whataform-repo/raw/main/pictures/BU0383.jpg</v>
      </c>
    </row>
    <row r="524" spans="1:2" ht="14" x14ac:dyDescent="0.15">
      <c r="A524" s="49" t="s">
        <v>1311</v>
      </c>
      <c r="B524" s="54" t="str">
        <f t="shared" si="20"/>
        <v>https://github.com/uberboutique/whataform-repo/raw/main/pictures/P0057.jpg</v>
      </c>
    </row>
    <row r="525" spans="1:2" ht="14" x14ac:dyDescent="0.15">
      <c r="A525" s="49" t="s">
        <v>1312</v>
      </c>
      <c r="B525" s="54" t="str">
        <f t="shared" si="20"/>
        <v>https://github.com/uberboutique/whataform-repo/raw/main/pictures/P0058.jpg</v>
      </c>
    </row>
    <row r="526" spans="1:2" ht="14" x14ac:dyDescent="0.15">
      <c r="A526" s="49" t="s">
        <v>1314</v>
      </c>
      <c r="B526" s="54" t="str">
        <f t="shared" si="20"/>
        <v>https://github.com/uberboutique/whataform-repo/raw/main/pictures/B00063.jpg</v>
      </c>
    </row>
    <row r="527" spans="1:2" ht="14" x14ac:dyDescent="0.15">
      <c r="A527" s="49" t="s">
        <v>1315</v>
      </c>
      <c r="B527" s="54" t="str">
        <f t="shared" si="20"/>
        <v>https://github.com/uberboutique/whataform-repo/raw/main/pictures/B00064.jpg</v>
      </c>
    </row>
    <row r="528" spans="1:2" ht="14" x14ac:dyDescent="0.15">
      <c r="A528" s="49" t="s">
        <v>1316</v>
      </c>
      <c r="B528" s="54" t="str">
        <f t="shared" si="20"/>
        <v>https://github.com/uberboutique/whataform-repo/raw/main/pictures/T0061.jpg</v>
      </c>
    </row>
    <row r="529" spans="1:2" ht="14" x14ac:dyDescent="0.15">
      <c r="A529" s="49" t="s">
        <v>1318</v>
      </c>
      <c r="B529" s="54" t="str">
        <f t="shared" si="20"/>
        <v>https://github.com/uberboutique/whataform-repo/raw/main/pictures/T0062.jpg</v>
      </c>
    </row>
    <row r="530" spans="1:2" ht="14" x14ac:dyDescent="0.15">
      <c r="A530" s="49" t="s">
        <v>1319</v>
      </c>
      <c r="B530" s="54" t="str">
        <f t="shared" si="20"/>
        <v>https://github.com/uberboutique/whataform-repo/raw/main/pictures/TN0015.jpg</v>
      </c>
    </row>
    <row r="531" spans="1:2" ht="14" x14ac:dyDescent="0.15">
      <c r="A531" s="49" t="s">
        <v>1322</v>
      </c>
      <c r="B531" s="54" t="str">
        <f t="shared" si="20"/>
        <v>https://github.com/uberboutique/whataform-repo/raw/main/pictures/V0142.jpg</v>
      </c>
    </row>
    <row r="532" spans="1:2" ht="14" x14ac:dyDescent="0.15">
      <c r="A532" s="49" t="s">
        <v>1737</v>
      </c>
      <c r="B532" s="54" t="str">
        <f t="shared" si="20"/>
        <v>https://github.com/uberboutique/whataform-repo/raw/main/pictures/BU0384.jpg</v>
      </c>
    </row>
    <row r="533" spans="1:2" ht="14" x14ac:dyDescent="0.15">
      <c r="A533" s="49" t="s">
        <v>1738</v>
      </c>
      <c r="B533" s="54" t="str">
        <f t="shared" si="20"/>
        <v>https://github.com/uberboutique/whataform-repo/raw/main/pictures/BU0385.jpg</v>
      </c>
    </row>
    <row r="534" spans="1:2" ht="14" x14ac:dyDescent="0.15">
      <c r="A534" s="49" t="s">
        <v>1734</v>
      </c>
      <c r="B534" s="54" t="str">
        <f t="shared" si="20"/>
        <v>https://github.com/uberboutique/whataform-repo/raw/main/pictures/BU386.jpg</v>
      </c>
    </row>
    <row r="535" spans="1:2" ht="14" x14ac:dyDescent="0.15">
      <c r="A535" s="49" t="s">
        <v>1739</v>
      </c>
      <c r="B535" s="54" t="str">
        <f t="shared" si="20"/>
        <v>https://github.com/uberboutique/whataform-repo/raw/main/pictures/BU0387.jpg</v>
      </c>
    </row>
    <row r="536" spans="1:2" ht="14" x14ac:dyDescent="0.15">
      <c r="A536" s="49" t="s">
        <v>1740</v>
      </c>
      <c r="B536" s="54" t="str">
        <f t="shared" si="20"/>
        <v>https://github.com/uberboutique/whataform-repo/raw/main/pictures/BU0388.jpg</v>
      </c>
    </row>
    <row r="537" spans="1:2" ht="14" x14ac:dyDescent="0.15">
      <c r="A537" s="49" t="s">
        <v>1741</v>
      </c>
      <c r="B537" s="54" t="str">
        <f t="shared" si="20"/>
        <v>https://github.com/uberboutique/whataform-repo/raw/main/pictures/BU0389.jpg</v>
      </c>
    </row>
    <row r="538" spans="1:2" ht="14" x14ac:dyDescent="0.15">
      <c r="A538" s="49" t="s">
        <v>1742</v>
      </c>
      <c r="B538" s="54" t="str">
        <f t="shared" si="20"/>
        <v>https://github.com/uberboutique/whataform-repo/raw/main/pictures/BU0390.jpg</v>
      </c>
    </row>
    <row r="539" spans="1:2" ht="14" x14ac:dyDescent="0.15">
      <c r="A539" s="49" t="s">
        <v>1735</v>
      </c>
      <c r="B539" s="54" t="str">
        <f t="shared" si="20"/>
        <v>https://github.com/uberboutique/whataform-repo/raw/main/pictures/BU391.jpg</v>
      </c>
    </row>
    <row r="540" spans="1:2" ht="14" x14ac:dyDescent="0.15">
      <c r="A540" s="49" t="s">
        <v>1743</v>
      </c>
      <c r="B540" s="54" t="str">
        <f t="shared" si="20"/>
        <v>https://github.com/uberboutique/whataform-repo/raw/main/pictures/BU0392.jpg</v>
      </c>
    </row>
    <row r="541" spans="1:2" ht="14" x14ac:dyDescent="0.15">
      <c r="A541" s="49" t="s">
        <v>1744</v>
      </c>
      <c r="B541" s="54" t="str">
        <f t="shared" ref="B541:B569" si="21">"https://github.com/uberboutique/whataform-repo/raw/main/pictures/"&amp;A541&amp;".jpg"</f>
        <v>https://github.com/uberboutique/whataform-repo/raw/main/pictures/BU0393.jpg</v>
      </c>
    </row>
    <row r="542" spans="1:2" ht="14" x14ac:dyDescent="0.15">
      <c r="A542" s="49" t="s">
        <v>1745</v>
      </c>
      <c r="B542" s="54" t="str">
        <f t="shared" si="21"/>
        <v>https://github.com/uberboutique/whataform-repo/raw/main/pictures/BU0394.jpg</v>
      </c>
    </row>
    <row r="543" spans="1:2" ht="14" x14ac:dyDescent="0.15">
      <c r="A543" s="49" t="s">
        <v>1746</v>
      </c>
      <c r="B543" s="54" t="str">
        <f t="shared" si="21"/>
        <v>https://github.com/uberboutique/whataform-repo/raw/main/pictures/BU0395.jpg</v>
      </c>
    </row>
    <row r="544" spans="1:2" ht="14" x14ac:dyDescent="0.15">
      <c r="A544" s="49" t="s">
        <v>1747</v>
      </c>
      <c r="B544" s="54" t="str">
        <f t="shared" si="21"/>
        <v>https://github.com/uberboutique/whataform-repo/raw/main/pictures/BU0396.jpg</v>
      </c>
    </row>
    <row r="545" spans="1:2" ht="14" x14ac:dyDescent="0.15">
      <c r="A545" s="49" t="s">
        <v>1748</v>
      </c>
      <c r="B545" s="54" t="str">
        <f t="shared" si="21"/>
        <v>https://github.com/uberboutique/whataform-repo/raw/main/pictures/BU0397.jpg</v>
      </c>
    </row>
    <row r="546" spans="1:2" ht="14" x14ac:dyDescent="0.15">
      <c r="A546" s="49" t="s">
        <v>1749</v>
      </c>
      <c r="B546" s="54" t="str">
        <f t="shared" si="21"/>
        <v>https://github.com/uberboutique/whataform-repo/raw/main/pictures/BU0398.jpg</v>
      </c>
    </row>
    <row r="547" spans="1:2" ht="14" x14ac:dyDescent="0.15">
      <c r="A547" s="49" t="s">
        <v>1750</v>
      </c>
      <c r="B547" s="54" t="str">
        <f t="shared" si="21"/>
        <v>https://github.com/uberboutique/whataform-repo/raw/main/pictures/BU0399.jpg</v>
      </c>
    </row>
    <row r="548" spans="1:2" ht="14" x14ac:dyDescent="0.15">
      <c r="A548" s="49" t="s">
        <v>1751</v>
      </c>
      <c r="B548" s="54" t="str">
        <f t="shared" si="21"/>
        <v>https://github.com/uberboutique/whataform-repo/raw/main/pictures/BU0400.jpg</v>
      </c>
    </row>
    <row r="549" spans="1:2" ht="14" x14ac:dyDescent="0.15">
      <c r="A549" s="49" t="s">
        <v>1752</v>
      </c>
      <c r="B549" s="54" t="str">
        <f t="shared" si="21"/>
        <v>https://github.com/uberboutique/whataform-repo/raw/main/pictures/BU0401.jpg</v>
      </c>
    </row>
    <row r="550" spans="1:2" ht="14" x14ac:dyDescent="0.15">
      <c r="A550" s="49" t="s">
        <v>1753</v>
      </c>
      <c r="B550" s="54" t="str">
        <f t="shared" si="21"/>
        <v>https://github.com/uberboutique/whataform-repo/raw/main/pictures/BU0402.jpg</v>
      </c>
    </row>
    <row r="551" spans="1:2" ht="14" x14ac:dyDescent="0.15">
      <c r="A551" s="49" t="s">
        <v>1754</v>
      </c>
      <c r="B551" s="54" t="str">
        <f t="shared" si="21"/>
        <v>https://github.com/uberboutique/whataform-repo/raw/main/pictures/BU0403.jpg</v>
      </c>
    </row>
    <row r="552" spans="1:2" ht="14" x14ac:dyDescent="0.15">
      <c r="A552" s="49" t="s">
        <v>1755</v>
      </c>
      <c r="B552" s="54" t="str">
        <f t="shared" si="21"/>
        <v>https://github.com/uberboutique/whataform-repo/raw/main/pictures/BU0404.jpg</v>
      </c>
    </row>
    <row r="553" spans="1:2" ht="14" x14ac:dyDescent="0.15">
      <c r="A553" s="49" t="s">
        <v>1756</v>
      </c>
      <c r="B553" s="54" t="str">
        <f t="shared" si="21"/>
        <v>https://github.com/uberboutique/whataform-repo/raw/main/pictures/BU0405.jpg</v>
      </c>
    </row>
    <row r="554" spans="1:2" ht="14" x14ac:dyDescent="0.15">
      <c r="A554" s="49" t="s">
        <v>1757</v>
      </c>
      <c r="B554" s="54" t="str">
        <f t="shared" si="21"/>
        <v>https://github.com/uberboutique/whataform-repo/raw/main/pictures/BU0406.jpg</v>
      </c>
    </row>
    <row r="555" spans="1:2" ht="14" x14ac:dyDescent="0.15">
      <c r="A555" s="49" t="s">
        <v>1758</v>
      </c>
      <c r="B555" s="54" t="str">
        <f t="shared" si="21"/>
        <v>https://github.com/uberboutique/whataform-repo/raw/main/pictures/BU0407.jpg</v>
      </c>
    </row>
    <row r="556" spans="1:2" ht="14" x14ac:dyDescent="0.15">
      <c r="A556" s="49" t="s">
        <v>1759</v>
      </c>
      <c r="B556" s="54" t="str">
        <f t="shared" si="21"/>
        <v>https://github.com/uberboutique/whataform-repo/raw/main/pictures/BU0408.jpg</v>
      </c>
    </row>
    <row r="557" spans="1:2" ht="14" x14ac:dyDescent="0.15">
      <c r="A557" s="49" t="s">
        <v>1760</v>
      </c>
      <c r="B557" s="54" t="str">
        <f t="shared" si="21"/>
        <v>https://github.com/uberboutique/whataform-repo/raw/main/pictures/BU0409.jpg</v>
      </c>
    </row>
    <row r="558" spans="1:2" ht="14" x14ac:dyDescent="0.15">
      <c r="A558" s="49" t="s">
        <v>1761</v>
      </c>
      <c r="B558" s="54" t="str">
        <f t="shared" si="21"/>
        <v>https://github.com/uberboutique/whataform-repo/raw/main/pictures/BU0410.jpg</v>
      </c>
    </row>
    <row r="559" spans="1:2" ht="14" x14ac:dyDescent="0.15">
      <c r="A559" s="49" t="s">
        <v>1762</v>
      </c>
      <c r="B559" s="54" t="str">
        <f t="shared" si="21"/>
        <v>https://github.com/uberboutique/whataform-repo/raw/main/pictures/BU0411.jpg</v>
      </c>
    </row>
    <row r="560" spans="1:2" ht="14" x14ac:dyDescent="0.15">
      <c r="A560" s="49" t="s">
        <v>1763</v>
      </c>
      <c r="B560" s="54" t="str">
        <f t="shared" si="21"/>
        <v>https://github.com/uberboutique/whataform-repo/raw/main/pictures/BU0412.jpg</v>
      </c>
    </row>
    <row r="561" spans="1:2" ht="14" x14ac:dyDescent="0.15">
      <c r="A561" s="49" t="s">
        <v>1764</v>
      </c>
      <c r="B561" s="54" t="str">
        <f t="shared" si="21"/>
        <v>https://github.com/uberboutique/whataform-repo/raw/main/pictures/BU0413.jpg</v>
      </c>
    </row>
    <row r="562" spans="1:2" ht="14" x14ac:dyDescent="0.15">
      <c r="A562" s="49" t="s">
        <v>1765</v>
      </c>
      <c r="B562" s="54" t="str">
        <f t="shared" si="21"/>
        <v>https://github.com/uberboutique/whataform-repo/raw/main/pictures/BU0414.jpg</v>
      </c>
    </row>
    <row r="563" spans="1:2" ht="14" x14ac:dyDescent="0.15">
      <c r="A563" s="49" t="s">
        <v>1766</v>
      </c>
      <c r="B563" s="54" t="str">
        <f t="shared" si="21"/>
        <v>https://github.com/uberboutique/whataform-repo/raw/main/pictures/BU0415.jpg</v>
      </c>
    </row>
    <row r="564" spans="1:2" ht="14" x14ac:dyDescent="0.15">
      <c r="A564" s="49" t="s">
        <v>1767</v>
      </c>
      <c r="B564" s="54" t="str">
        <f t="shared" si="21"/>
        <v>https://github.com/uberboutique/whataform-repo/raw/main/pictures/BU0416.jpg</v>
      </c>
    </row>
    <row r="565" spans="1:2" ht="14" x14ac:dyDescent="0.15">
      <c r="A565" s="49" t="s">
        <v>1768</v>
      </c>
      <c r="B565" s="54" t="str">
        <f t="shared" si="21"/>
        <v>https://github.com/uberboutique/whataform-repo/raw/main/pictures/BU0417.jpg</v>
      </c>
    </row>
    <row r="566" spans="1:2" ht="14" x14ac:dyDescent="0.15">
      <c r="A566" s="49" t="s">
        <v>1769</v>
      </c>
      <c r="B566" s="54" t="str">
        <f t="shared" si="21"/>
        <v>https://github.com/uberboutique/whataform-repo/raw/main/pictures/BU0418.jpg</v>
      </c>
    </row>
    <row r="567" spans="1:2" ht="14" x14ac:dyDescent="0.15">
      <c r="A567" s="49" t="s">
        <v>1770</v>
      </c>
      <c r="B567" s="54" t="str">
        <f t="shared" si="21"/>
        <v>https://github.com/uberboutique/whataform-repo/raw/main/pictures/BU0419.jpg</v>
      </c>
    </row>
    <row r="568" spans="1:2" ht="14" x14ac:dyDescent="0.15">
      <c r="A568" s="49" t="s">
        <v>1771</v>
      </c>
      <c r="B568" s="54" t="str">
        <f t="shared" si="21"/>
        <v>https://github.com/uberboutique/whataform-repo/raw/main/pictures/BU0420.jpg</v>
      </c>
    </row>
    <row r="569" spans="1:2" ht="14" x14ac:dyDescent="0.15">
      <c r="A569" s="49" t="s">
        <v>1772</v>
      </c>
      <c r="B569" s="54" t="str">
        <f t="shared" si="21"/>
        <v>https://github.com/uberboutique/whataform-repo/raw/main/pictures/BU0421.jpg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1"/>
  <sheetViews>
    <sheetView zoomScale="69" workbookViewId="0">
      <selection activeCell="A100" sqref="A100:XFD100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527</v>
      </c>
      <c r="N1" s="51" t="s">
        <v>528</v>
      </c>
      <c r="O1" s="51" t="s">
        <v>529</v>
      </c>
      <c r="P1" s="51" t="s">
        <v>530</v>
      </c>
      <c r="Q1" s="51" t="s">
        <v>531</v>
      </c>
      <c r="R1" s="51" t="s">
        <v>532</v>
      </c>
      <c r="S1" s="51" t="s">
        <v>533</v>
      </c>
      <c r="T1" s="51" t="s">
        <v>534</v>
      </c>
      <c r="U1" s="51" t="s">
        <v>535</v>
      </c>
      <c r="V1" s="51" t="s">
        <v>536</v>
      </c>
      <c r="W1" s="51" t="s">
        <v>537</v>
      </c>
      <c r="X1" s="51" t="s">
        <v>538</v>
      </c>
      <c r="Y1" s="51" t="s">
        <v>539</v>
      </c>
      <c r="Z1" s="51" t="s">
        <v>540</v>
      </c>
      <c r="AA1" s="51" t="s">
        <v>541</v>
      </c>
      <c r="AB1" s="51" t="s">
        <v>542</v>
      </c>
      <c r="AC1" s="51" t="s">
        <v>543</v>
      </c>
      <c r="AD1" s="51" t="s">
        <v>544</v>
      </c>
      <c r="AE1" s="51" t="s">
        <v>545</v>
      </c>
      <c r="AF1" s="51" t="s">
        <v>546</v>
      </c>
      <c r="AG1" s="51" t="s">
        <v>547</v>
      </c>
      <c r="AH1" s="51" t="s">
        <v>548</v>
      </c>
      <c r="AI1" s="51" t="s">
        <v>549</v>
      </c>
      <c r="AJ1" s="51" t="s">
        <v>550</v>
      </c>
      <c r="AK1" s="51" t="s">
        <v>551</v>
      </c>
      <c r="AL1" s="51" t="s">
        <v>552</v>
      </c>
      <c r="AM1" s="51" t="s">
        <v>553</v>
      </c>
      <c r="AN1" s="51" t="s">
        <v>554</v>
      </c>
      <c r="AO1" s="51" t="s">
        <v>555</v>
      </c>
      <c r="AP1" s="51" t="s">
        <v>556</v>
      </c>
      <c r="AQ1" s="51" t="s">
        <v>557</v>
      </c>
      <c r="AR1" s="51" t="s">
        <v>558</v>
      </c>
      <c r="AS1" s="51" t="s">
        <v>559</v>
      </c>
      <c r="AT1" s="51" t="s">
        <v>560</v>
      </c>
      <c r="AU1" s="51" t="s">
        <v>561</v>
      </c>
      <c r="AV1" s="51" t="s">
        <v>562</v>
      </c>
      <c r="AW1" s="51" t="s">
        <v>563</v>
      </c>
      <c r="AX1" s="51" t="s">
        <v>564</v>
      </c>
      <c r="AY1" s="51" t="s">
        <v>565</v>
      </c>
      <c r="AZ1" s="51" t="s">
        <v>566</v>
      </c>
      <c r="BA1" s="51" t="s">
        <v>567</v>
      </c>
      <c r="BB1" s="51" t="s">
        <v>568</v>
      </c>
      <c r="BC1" s="51" t="s">
        <v>569</v>
      </c>
      <c r="BD1" s="51" t="s">
        <v>570</v>
      </c>
      <c r="BE1" s="51" t="s">
        <v>571</v>
      </c>
      <c r="BF1" s="51" t="s">
        <v>572</v>
      </c>
      <c r="BG1" s="51" t="s">
        <v>573</v>
      </c>
      <c r="BH1" s="51" t="s">
        <v>574</v>
      </c>
      <c r="BI1" s="51" t="s">
        <v>575</v>
      </c>
      <c r="BJ1" s="51" t="s">
        <v>576</v>
      </c>
      <c r="BK1" s="51" t="s">
        <v>577</v>
      </c>
      <c r="BL1" s="51" t="s">
        <v>578</v>
      </c>
      <c r="BM1" s="51" t="s">
        <v>579</v>
      </c>
      <c r="BN1" s="51" t="s">
        <v>580</v>
      </c>
      <c r="BO1" s="51" t="s">
        <v>581</v>
      </c>
      <c r="BP1" s="51" t="s">
        <v>582</v>
      </c>
      <c r="BQ1" s="51" t="s">
        <v>583</v>
      </c>
      <c r="BR1" s="51" t="s">
        <v>584</v>
      </c>
      <c r="BS1" s="51" t="s">
        <v>585</v>
      </c>
      <c r="BT1" s="51" t="s">
        <v>586</v>
      </c>
      <c r="BU1" s="51" t="s">
        <v>587</v>
      </c>
      <c r="BV1" s="51" t="s">
        <v>588</v>
      </c>
      <c r="BW1" s="51" t="s">
        <v>589</v>
      </c>
      <c r="BX1" s="51" t="s">
        <v>590</v>
      </c>
      <c r="BY1" s="51" t="s">
        <v>591</v>
      </c>
      <c r="BZ1" s="51" t="s">
        <v>592</v>
      </c>
      <c r="CA1" s="51" t="s">
        <v>593</v>
      </c>
      <c r="CB1" s="51" t="s">
        <v>594</v>
      </c>
      <c r="CC1" s="51" t="s">
        <v>595</v>
      </c>
      <c r="CD1" s="51" t="s">
        <v>596</v>
      </c>
      <c r="CE1" s="51" t="s">
        <v>597</v>
      </c>
      <c r="CF1" s="51" t="s">
        <v>598</v>
      </c>
      <c r="CG1" s="51" t="s">
        <v>599</v>
      </c>
      <c r="CH1" s="51" t="s">
        <v>600</v>
      </c>
      <c r="CI1" s="51" t="s">
        <v>601</v>
      </c>
      <c r="CJ1" s="51" t="s">
        <v>602</v>
      </c>
      <c r="CK1" s="51" t="s">
        <v>603</v>
      </c>
      <c r="CL1" s="51" t="s">
        <v>604</v>
      </c>
      <c r="CM1" s="51" t="s">
        <v>605</v>
      </c>
      <c r="CN1" s="51" t="s">
        <v>606</v>
      </c>
      <c r="CO1" s="51" t="s">
        <v>607</v>
      </c>
      <c r="CP1" s="51" t="s">
        <v>608</v>
      </c>
      <c r="CQ1" s="51" t="s">
        <v>609</v>
      </c>
      <c r="CR1" s="51" t="s">
        <v>610</v>
      </c>
      <c r="CS1" s="51" t="s">
        <v>611</v>
      </c>
      <c r="CT1" s="51" t="s">
        <v>612</v>
      </c>
      <c r="CU1" s="51" t="s">
        <v>613</v>
      </c>
      <c r="CV1" s="51" t="s">
        <v>614</v>
      </c>
    </row>
    <row r="2" spans="1:100" ht="14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https://github.com/uberboutique/whataform-repo/raw/main/pictures/UB0001.jpg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8</v>
      </c>
      <c r="X2" s="33">
        <v>0</v>
      </c>
      <c r="Y2" s="33">
        <f>IF(V2&gt;0,1,0)</f>
        <v>1</v>
      </c>
      <c r="AG2" s="33" t="str">
        <f>STOCK!A3</f>
        <v>UB0001</v>
      </c>
      <c r="AI2" s="33">
        <v>0</v>
      </c>
    </row>
    <row r="3" spans="1:100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https://github.com/uberboutique/whataform-repo/raw/main/pictures/UB0002.jpg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0</v>
      </c>
      <c r="X3" s="33">
        <v>0</v>
      </c>
      <c r="Y3" s="33">
        <f t="shared" ref="Y3:Y66" si="0">IF(V3&gt;0,1,0)</f>
        <v>0</v>
      </c>
      <c r="AG3" s="33" t="str">
        <f>STOCK!A4</f>
        <v>UB0002</v>
      </c>
      <c r="AI3" s="33">
        <v>0</v>
      </c>
    </row>
    <row r="4" spans="1:100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https://github.com/uberboutique/whataform-repo/raw/main/pictures/UB0003.jpg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UB0003</v>
      </c>
      <c r="AI4" s="33">
        <v>0</v>
      </c>
    </row>
    <row r="5" spans="1:100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https://github.com/uberboutique/whataform-repo/raw/main/pictures/UB0004.jpg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UB0004</v>
      </c>
      <c r="AI5" s="33">
        <v>0</v>
      </c>
    </row>
    <row r="6" spans="1:100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https://github.com/uberboutique/whataform-repo/raw/main/pictures/UB0005.jpg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UB0005</v>
      </c>
      <c r="AI6" s="33">
        <v>0</v>
      </c>
    </row>
    <row r="7" spans="1:100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https://github.com/uberboutique/whataform-repo/raw/main/pictures/T0001.jpg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https://github.com/uberboutique/whataform-repo/raw/main/pictures/UB0006.jpg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0</v>
      </c>
      <c r="X12" s="33">
        <v>0</v>
      </c>
      <c r="Y12" s="33">
        <f t="shared" si="0"/>
        <v>0</v>
      </c>
      <c r="AG12" s="33" t="str">
        <f>STOCK!A13</f>
        <v>UB0006</v>
      </c>
      <c r="AI12" s="33">
        <v>0</v>
      </c>
    </row>
    <row r="13" spans="1:100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https://github.com/uberboutique/whataform-repo/raw/main/pictures/UB0007.jpg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UB0007</v>
      </c>
      <c r="AI13" s="33">
        <v>0</v>
      </c>
    </row>
    <row r="14" spans="1:100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https://github.com/uberboutique/whataform-repo/raw/main/pictures/UB0008.jpg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UB0008</v>
      </c>
      <c r="AI14" s="33">
        <v>0</v>
      </c>
    </row>
    <row r="15" spans="1:100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https://github.com/uberboutique/whataform-repo/raw/main/pictures/UB0009.jpg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UB0009</v>
      </c>
      <c r="AI15" s="33">
        <v>0</v>
      </c>
    </row>
    <row r="16" spans="1:100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https://github.com/uberboutique/whataform-repo/raw/main/pictures/UB0010.jpg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0</v>
      </c>
      <c r="X16" s="33">
        <v>0</v>
      </c>
      <c r="Y16" s="33">
        <f t="shared" si="0"/>
        <v>0</v>
      </c>
      <c r="AG16" s="33" t="str">
        <f>STOCK!A17</f>
        <v>UB0010</v>
      </c>
      <c r="AI16" s="33">
        <v>0</v>
      </c>
    </row>
    <row r="17" spans="1:35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0</v>
      </c>
      <c r="X17" s="33">
        <v>0</v>
      </c>
      <c r="Y17" s="33">
        <f t="shared" si="0"/>
        <v>0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https://github.com/uberboutique/whataform-repo/raw/main/pictures/T0003.jpg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https://github.com/uberboutique/whataform-repo/raw/main/pictures/UB0011.jpg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2</v>
      </c>
      <c r="X20" s="33">
        <v>0</v>
      </c>
      <c r="Y20" s="33">
        <f t="shared" si="0"/>
        <v>1</v>
      </c>
      <c r="AG20" s="33" t="str">
        <f>STOCK!A21</f>
        <v>UB0011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https://github.com/uberboutique/whataform-repo/raw/main/pictures/UB0012.jpg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UB0012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https://github.com/uberboutique/whataform-repo/raw/main/pictures/T0006.jpg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https://github.com/uberboutique/whataform-repo/raw/main/pictures/UB0013.jpg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UB0013</v>
      </c>
      <c r="AI23" s="33">
        <v>0</v>
      </c>
    </row>
    <row r="24" spans="1:35" x14ac:dyDescent="0.15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https://github.com/uberboutique/whataform-repo/raw/main/pictures/UB0014.jpg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UB0014</v>
      </c>
      <c r="AI24" s="33">
        <v>0</v>
      </c>
    </row>
    <row r="25" spans="1:35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https://github.com/uberboutique/whataform-repo/raw/main/pictures/UB0015.jpg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UB0015</v>
      </c>
      <c r="AI25" s="33">
        <v>0</v>
      </c>
    </row>
    <row r="26" spans="1:35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https://github.com/uberboutique/whataform-repo/raw/main/pictures/UB0016.jpg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UB0016</v>
      </c>
      <c r="AI26" s="33">
        <v>0</v>
      </c>
    </row>
    <row r="27" spans="1:35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https://github.com/uberboutique/whataform-repo/raw/main/pictures/UB0017.jpg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UB0017</v>
      </c>
      <c r="AI27" s="33">
        <v>0</v>
      </c>
    </row>
    <row r="28" spans="1:35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https://github.com/uberboutique/whataform-repo/raw/main/pictures/UB0018.jpg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0</v>
      </c>
      <c r="X28" s="33">
        <v>0</v>
      </c>
      <c r="Y28" s="33">
        <f t="shared" si="0"/>
        <v>0</v>
      </c>
      <c r="AG28" s="33" t="str">
        <f>STOCK!A29</f>
        <v>UB0018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https://github.com/uberboutique/whataform-repo/raw/main/pictures/T0008.jpg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https://github.com/uberboutique/whataform-repo/raw/main/pictures/T0009.jpg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https://github.com/uberboutique/whataform-repo/raw/main/pictures/T0010.jpg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0</v>
      </c>
      <c r="X32" s="33">
        <v>0</v>
      </c>
      <c r="Y32" s="33">
        <f t="shared" si="0"/>
        <v>0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https://github.com/uberboutique/whataform-repo/raw/main/pictures/T0011.jpg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https://github.com/uberboutique/whataform-repo/raw/main/pictures/UB0019.jpg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4</v>
      </c>
      <c r="X34" s="33">
        <v>0</v>
      </c>
      <c r="Y34" s="33">
        <f t="shared" si="0"/>
        <v>1</v>
      </c>
      <c r="AG34" s="33" t="str">
        <f>STOCK!A35</f>
        <v>UB0019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https://github.com/uberboutique/whataform-repo/raw/main/pictures/T0012.jpg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https://github.com/uberboutique/whataform-repo/raw/main/pictures/UB0020.jpg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UB0020</v>
      </c>
      <c r="AI36" s="33">
        <v>0</v>
      </c>
    </row>
    <row r="37" spans="1:35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https://github.com/uberboutique/whataform-repo/raw/main/pictures/UB0021.jpg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UB0021</v>
      </c>
      <c r="AI37" s="33">
        <v>0</v>
      </c>
    </row>
    <row r="38" spans="1:35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https://github.com/uberboutique/whataform-repo/raw/main/pictures/UB0022.jpg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UB0022</v>
      </c>
      <c r="AI40" s="33">
        <v>0</v>
      </c>
    </row>
    <row r="41" spans="1:35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https://github.com/uberboutique/whataform-repo/raw/main/pictures/UB0023.jpg</v>
      </c>
      <c r="J41" s="33">
        <f>STOCK!L42</f>
        <v>0</v>
      </c>
      <c r="K41" s="33">
        <f>STOCK!M42</f>
        <v>25</v>
      </c>
      <c r="L41" s="33">
        <f>STOCK!N42</f>
        <v>0</v>
      </c>
      <c r="U41" s="33">
        <v>1</v>
      </c>
      <c r="V41" s="33">
        <f>STOCK!Q42</f>
        <v>0</v>
      </c>
      <c r="X41" s="33">
        <v>0</v>
      </c>
      <c r="Y41" s="33">
        <f t="shared" si="0"/>
        <v>0</v>
      </c>
      <c r="AG41" s="33" t="str">
        <f>STOCK!A42</f>
        <v>UB0023</v>
      </c>
      <c r="AI41" s="33">
        <v>0</v>
      </c>
    </row>
    <row r="42" spans="1:35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https://github.com/uberboutique/whataform-repo/raw/main/pictures/T0017.jpg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https://github.com/uberboutique/whataform-repo/raw/main/pictures/T0018.jpg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https://github.com/uberboutique/whataform-repo/raw/main/pictures/UB0024.jpg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UB0024</v>
      </c>
      <c r="AI46" s="33">
        <v>0</v>
      </c>
    </row>
    <row r="47" spans="1:35" x14ac:dyDescent="0.15">
      <c r="A47" s="33" t="str">
        <f>STOCK!C48</f>
        <v>PRODUCT</v>
      </c>
      <c r="B47" s="33" t="str">
        <f>STOCK!D48</f>
        <v>Traje de baño niñas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baño niñas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https://github.com/uberboutique/whataform-repo/raw/main/pictures/TN0002.jpg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x14ac:dyDescent="0.15">
      <c r="A49" s="33" t="str">
        <f>STOCK!C50</f>
        <v>PRODUCT</v>
      </c>
      <c r="B49" s="33" t="str">
        <f>STOCK!D50</f>
        <v>Traje de baño niñas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https://github.com/uberboutique/whataform-repo/raw/main/pictures/UB0025.jpg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UB0025</v>
      </c>
      <c r="AI49" s="33">
        <v>0</v>
      </c>
    </row>
    <row r="50" spans="1:35" x14ac:dyDescent="0.15">
      <c r="A50" s="33" t="str">
        <f>STOCK!C51</f>
        <v>PRODUCT</v>
      </c>
      <c r="B50" s="33" t="str">
        <f>STOCK!D51</f>
        <v>Traje de baño niñas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https://github.com/uberboutique/whataform-repo/raw/main/pictures/UB0026.jpg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UB0026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baño niñas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https://github.com/uberboutique/whataform-repo/raw/main/pictures/TN0005.jpg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x14ac:dyDescent="0.15">
      <c r="A52" s="33" t="str">
        <f>STOCK!C53</f>
        <v>PRODUCT</v>
      </c>
      <c r="B52" s="33" t="str">
        <f>STOCK!D53</f>
        <v>Traje de baño niñas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https://github.com/uberboutique/whataform-repo/raw/main/pictures/UB0027.jpg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UB0027</v>
      </c>
      <c r="AI52" s="33">
        <v>0</v>
      </c>
    </row>
    <row r="53" spans="1:35" x14ac:dyDescent="0.15">
      <c r="A53" s="33" t="str">
        <f>STOCK!C54</f>
        <v>PRODUCT</v>
      </c>
      <c r="B53" s="33" t="str">
        <f>STOCK!D54</f>
        <v>Traje de baño niñas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https://github.com/uberboutique/whataform-repo/raw/main/pictures/UB0028.jpg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UB0028</v>
      </c>
      <c r="AI53" s="33">
        <v>0</v>
      </c>
    </row>
    <row r="54" spans="1:35" x14ac:dyDescent="0.15">
      <c r="A54" s="33" t="str">
        <f>STOCK!C55</f>
        <v>PRODUCT</v>
      </c>
      <c r="B54" s="33" t="str">
        <f>STOCK!D55</f>
        <v>Traje de baño niñas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https://github.com/uberboutique/whataform-repo/raw/main/pictures/UB0029.jpg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UB0029</v>
      </c>
      <c r="AI54" s="33">
        <v>0</v>
      </c>
    </row>
    <row r="55" spans="1:35" x14ac:dyDescent="0.15">
      <c r="A55" s="33" t="str">
        <f>STOCK!C56</f>
        <v>PRODUCT</v>
      </c>
      <c r="B55" s="33" t="str">
        <f>STOCK!D56</f>
        <v>Traje de baño niñas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https://github.com/uberboutique/whataform-repo/raw/main/pictures/UB0030.jpg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UB0030</v>
      </c>
      <c r="AI55" s="33">
        <v>0</v>
      </c>
    </row>
    <row r="56" spans="1:35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https://github.com/uberboutique/whataform-repo/raw/main/pictures/UB0031.jpg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3</v>
      </c>
      <c r="X56" s="33">
        <v>0</v>
      </c>
      <c r="Y56" s="33">
        <f t="shared" si="0"/>
        <v>1</v>
      </c>
      <c r="AG56" s="33" t="str">
        <f>STOCK!A57</f>
        <v>UB0031</v>
      </c>
      <c r="AI56" s="33">
        <v>0</v>
      </c>
    </row>
    <row r="57" spans="1:35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https://github.com/uberboutique/whataform-repo/raw/main/pictures/UB0032.jpg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UB0032</v>
      </c>
      <c r="AI57" s="33">
        <v>0</v>
      </c>
    </row>
    <row r="58" spans="1:35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https://github.com/uberboutique/whataform-repo/raw/main/pictures/UB0033.jpg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0</v>
      </c>
      <c r="X58" s="33">
        <v>0</v>
      </c>
      <c r="Y58" s="33">
        <f t="shared" si="0"/>
        <v>0</v>
      </c>
      <c r="AG58" s="33" t="str">
        <f>STOCK!A59</f>
        <v>UB0033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https://github.com/uberboutique/whataform-repo/raw/main/pictures/P0004.jpg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https://github.com/uberboutique/whataform-repo/raw/main/pictures/UB0034.jpg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UB0034</v>
      </c>
      <c r="AI60" s="33">
        <v>0</v>
      </c>
    </row>
    <row r="61" spans="1:35" x14ac:dyDescent="0.15">
      <c r="A61" s="33" t="str">
        <f>STOCK!C62</f>
        <v>PRODUCT</v>
      </c>
      <c r="B61" s="33" t="str">
        <f>STOCK!D62</f>
        <v>Traje de baño niñas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https://github.com/uberboutique/whataform-repo/raw/main/pictures/UB0035.jpg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UB0035</v>
      </c>
      <c r="AI61" s="33">
        <v>0</v>
      </c>
    </row>
    <row r="62" spans="1:35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https://github.com/uberboutique/whataform-repo/raw/main/pictures/UB0036.jpg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0</v>
      </c>
      <c r="X62" s="33">
        <v>0</v>
      </c>
      <c r="Y62" s="33">
        <f t="shared" si="0"/>
        <v>0</v>
      </c>
      <c r="AG62" s="33" t="str">
        <f>STOCK!A63</f>
        <v>UB0036</v>
      </c>
      <c r="AI62" s="33">
        <v>0</v>
      </c>
    </row>
    <row r="63" spans="1:35" x14ac:dyDescent="0.15">
      <c r="A63" s="33" t="str">
        <f>STOCK!C64</f>
        <v>PRODUCT</v>
      </c>
      <c r="B63" s="33" t="str">
        <f>STOCK!D64</f>
        <v>Traje de baño niñas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https://github.com/uberboutique/whataform-repo/raw/main/pictures/UB0037.jpg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UB0037</v>
      </c>
      <c r="AI63" s="33">
        <v>0</v>
      </c>
    </row>
    <row r="64" spans="1:35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https://github.com/uberboutique/whataform-repo/raw/main/pictures/UB0038.jpg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0</v>
      </c>
      <c r="X65" s="33">
        <v>0</v>
      </c>
      <c r="Y65" s="33">
        <f t="shared" si="0"/>
        <v>0</v>
      </c>
      <c r="AG65" s="33" t="str">
        <f>STOCK!A66</f>
        <v>UB0038</v>
      </c>
      <c r="AI65" s="33">
        <v>0</v>
      </c>
    </row>
    <row r="66" spans="1:35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0</v>
      </c>
      <c r="X66" s="33">
        <v>0</v>
      </c>
      <c r="Y66" s="33">
        <f t="shared" si="0"/>
        <v>0</v>
      </c>
      <c r="AG66" s="33" t="str">
        <f>STOCK!A67</f>
        <v>V0006</v>
      </c>
      <c r="AI66" s="33">
        <v>0</v>
      </c>
    </row>
    <row r="67" spans="1:35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0</v>
      </c>
      <c r="X67" s="33">
        <v>0</v>
      </c>
      <c r="Y67" s="33">
        <f t="shared" ref="Y67:Y130" si="1">IF(V67&gt;0,1,0)</f>
        <v>0</v>
      </c>
      <c r="AG67" s="33" t="str">
        <f>STOCK!A68</f>
        <v>B0001</v>
      </c>
      <c r="AI67" s="33">
        <v>0</v>
      </c>
    </row>
    <row r="68" spans="1:35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S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https://github.com/uberboutique/whataform-repo/raw/main/pictures/UB0039.jpg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UB0039</v>
      </c>
      <c r="AI68" s="33">
        <v>0</v>
      </c>
    </row>
    <row r="69" spans="1:35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https://github.com/uberboutique/whataform-repo/raw/main/pictures/UB0040.jpg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0</v>
      </c>
      <c r="X69" s="33">
        <v>0</v>
      </c>
      <c r="Y69" s="33">
        <f t="shared" si="1"/>
        <v>0</v>
      </c>
      <c r="AG69" s="33" t="str">
        <f>STOCK!A70</f>
        <v>UB0040</v>
      </c>
      <c r="AI69" s="33">
        <v>0</v>
      </c>
    </row>
    <row r="70" spans="1:35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https://github.com/uberboutique/whataform-repo/raw/main/pictures/UB0041.jpg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0</v>
      </c>
      <c r="X70" s="33">
        <v>0</v>
      </c>
      <c r="Y70" s="33">
        <f t="shared" si="1"/>
        <v>0</v>
      </c>
      <c r="AG70" s="33" t="str">
        <f>STOCK!A71</f>
        <v>UB0041</v>
      </c>
      <c r="AI70" s="33">
        <v>0</v>
      </c>
    </row>
    <row r="71" spans="1:35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https://github.com/uberboutique/whataform-repo/raw/main/pictures/UB0042.jpg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UB0042</v>
      </c>
      <c r="AI71" s="33">
        <v>0</v>
      </c>
    </row>
    <row r="72" spans="1:35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0</v>
      </c>
      <c r="X72" s="33">
        <v>0</v>
      </c>
      <c r="Y72" s="33">
        <f t="shared" si="1"/>
        <v>0</v>
      </c>
      <c r="AG72" s="33" t="str">
        <f>STOCK!A73</f>
        <v>B0004</v>
      </c>
      <c r="AI72" s="33">
        <v>0</v>
      </c>
    </row>
    <row r="73" spans="1:35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https://github.com/uberboutique/whataform-repo/raw/main/pictures/UB0043.jpg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UB0043</v>
      </c>
      <c r="AI73" s="33">
        <v>0</v>
      </c>
    </row>
    <row r="74" spans="1:35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https://github.com/uberboutique/whataform-repo/raw/main/pictures/UB0044.jpg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UB0044</v>
      </c>
      <c r="AI74" s="33">
        <v>0</v>
      </c>
    </row>
    <row r="75" spans="1:35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https://github.com/uberboutique/whataform-repo/raw/main/pictures/UB0045.jpg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UB0045</v>
      </c>
      <c r="AI76" s="33">
        <v>0</v>
      </c>
    </row>
    <row r="77" spans="1:35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https://github.com/uberboutique/whataform-repo/raw/main/pictures/UB0046.jpg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0</v>
      </c>
      <c r="X77" s="33">
        <v>0</v>
      </c>
      <c r="Y77" s="33">
        <f t="shared" si="1"/>
        <v>0</v>
      </c>
      <c r="AG77" s="33" t="str">
        <f>STOCK!A78</f>
        <v>UB0046</v>
      </c>
      <c r="AI77" s="33">
        <v>0</v>
      </c>
    </row>
    <row r="78" spans="1:35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https://github.com/uberboutique/whataform-repo/raw/main/pictures/UB0047.jpg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UB0047</v>
      </c>
      <c r="AI78" s="33">
        <v>0</v>
      </c>
    </row>
    <row r="79" spans="1:35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https://github.com/uberboutique/whataform-repo/raw/main/pictures/UB0048.jpg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UB0048</v>
      </c>
      <c r="AI79" s="33">
        <v>0</v>
      </c>
    </row>
    <row r="80" spans="1:35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https://github.com/uberboutique/whataform-repo/raw/main/pictures/UB0049.jpg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UB0049</v>
      </c>
      <c r="AI81" s="33">
        <v>0</v>
      </c>
    </row>
    <row r="82" spans="1:35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https://github.com/uberboutique/whataform-repo/raw/main/pictures/UB0050.jpg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UB0050</v>
      </c>
      <c r="AI82" s="33">
        <v>0</v>
      </c>
    </row>
    <row r="83" spans="1:35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Maxi Vestido con bajo floral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https://github.com/uberboutique/whataform-repo/raw/main/pictures/UB0055.jpg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UB0055</v>
      </c>
      <c r="AI83" s="33">
        <v>0</v>
      </c>
    </row>
    <row r="84" spans="1:35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Maxi Vestido con bajo floral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https://github.com/uberboutique/whataform-repo/raw/main/pictures/UB0056.jpg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UB0056</v>
      </c>
      <c r="AI84" s="33">
        <v>0</v>
      </c>
    </row>
    <row r="85" spans="1:35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Maxi Vestido con bajo floral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https://github.com/uberboutique/whataform-repo/raw/main/pictures/UB0057.jpg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UB0057</v>
      </c>
      <c r="AI85" s="33">
        <v>0</v>
      </c>
    </row>
    <row r="86" spans="1:35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https://github.com/uberboutique/whataform-repo/raw/main/pictures/UB0058.jpg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UB0058</v>
      </c>
      <c r="AI86" s="33">
        <v>0</v>
      </c>
    </row>
    <row r="87" spans="1:35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https://github.com/uberboutique/whataform-repo/raw/main/pictures/UB0059.jpg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UB0059</v>
      </c>
      <c r="AI87" s="33">
        <v>0</v>
      </c>
    </row>
    <row r="88" spans="1:35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https://github.com/uberboutique/whataform-repo/raw/main/pictures/UB0060.jpg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UB0060</v>
      </c>
      <c r="AI88" s="33">
        <v>0</v>
      </c>
    </row>
    <row r="89" spans="1:35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https://github.com/uberboutique/whataform-repo/raw/main/pictures/UB0061.jpg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UB0061</v>
      </c>
      <c r="AI89" s="33">
        <v>0</v>
      </c>
    </row>
    <row r="90" spans="1:35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https://github.com/uberboutique/whataform-repo/raw/main/pictures/UB0062.jpg</v>
      </c>
      <c r="J90" s="33">
        <f>STOCK!L91</f>
        <v>0</v>
      </c>
      <c r="K90" s="33">
        <f>STOCK!M91</f>
        <v>20</v>
      </c>
      <c r="L90" s="33">
        <f>STOCK!N91</f>
        <v>0</v>
      </c>
      <c r="U90" s="33">
        <v>1</v>
      </c>
      <c r="V90" s="33">
        <f>STOCK!Q91</f>
        <v>0</v>
      </c>
      <c r="X90" s="33">
        <v>0</v>
      </c>
      <c r="Y90" s="33">
        <f t="shared" si="1"/>
        <v>0</v>
      </c>
      <c r="AG90" s="33" t="str">
        <f>STOCK!A91</f>
        <v>UB0062</v>
      </c>
      <c r="AI90" s="33">
        <v>0</v>
      </c>
    </row>
    <row r="91" spans="1:35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https://github.com/uberboutique/whataform-repo/raw/main/pictures/UB0063.jpg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UB0063</v>
      </c>
      <c r="AI91" s="33">
        <v>0</v>
      </c>
    </row>
    <row r="92" spans="1:35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https://github.com/uberboutique/whataform-repo/raw/main/pictures/UB0064.jpg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UB0064</v>
      </c>
      <c r="AI92" s="33">
        <v>0</v>
      </c>
    </row>
    <row r="93" spans="1:35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https://github.com/uberboutique/whataform-repo/raw/main/pictures/UB0065.jpg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UB0065</v>
      </c>
      <c r="AI93" s="33">
        <v>0</v>
      </c>
    </row>
    <row r="94" spans="1:35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Esmeralda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0</v>
      </c>
      <c r="X94" s="33">
        <v>0</v>
      </c>
      <c r="Y94" s="33">
        <f t="shared" si="1"/>
        <v>0</v>
      </c>
      <c r="AG94" s="33" t="str">
        <f>STOCK!A95</f>
        <v>V0020</v>
      </c>
      <c r="AI94" s="33">
        <v>0</v>
      </c>
    </row>
    <row r="95" spans="1:35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https://github.com/uberboutique/whataform-repo/raw/main/pictures/UB0066.jpg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UB0066</v>
      </c>
      <c r="AI96" s="33">
        <v>0</v>
      </c>
    </row>
    <row r="97" spans="1:35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0</v>
      </c>
      <c r="X97" s="33">
        <v>0</v>
      </c>
      <c r="Y97" s="33">
        <f t="shared" si="1"/>
        <v>0</v>
      </c>
      <c r="AG97" s="33" t="str">
        <f>STOCK!A98</f>
        <v>B0010</v>
      </c>
      <c r="AI97" s="33">
        <v>0</v>
      </c>
    </row>
    <row r="98" spans="1:35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https://github.com/uberboutique/whataform-repo/raw/main/pictures/UB0067.jpg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UB0067</v>
      </c>
      <c r="AI98" s="33">
        <v>0</v>
      </c>
    </row>
    <row r="99" spans="1:35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https://github.com/uberboutique/whataform-repo/raw/main/pictures/UB0068.jpg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UB0068</v>
      </c>
      <c r="AI99" s="33">
        <v>0</v>
      </c>
    </row>
    <row r="100" spans="1:35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https://github.com/uberboutique/whataform-repo/raw/main/pictures/UB0069.jpg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0</v>
      </c>
      <c r="X101" s="33">
        <v>0</v>
      </c>
      <c r="Y101" s="33">
        <f t="shared" si="1"/>
        <v>0</v>
      </c>
      <c r="AG101" s="33" t="str">
        <f>STOCK!A101</f>
        <v>UB0069</v>
      </c>
      <c r="AI101" s="33">
        <v>0</v>
      </c>
    </row>
    <row r="102" spans="1:35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https://github.com/uberboutique/whataform-repo/raw/main/pictures/UB0070.jpg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UB0070</v>
      </c>
      <c r="AI103" s="33">
        <v>0</v>
      </c>
    </row>
    <row r="104" spans="1:35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https://github.com/uberboutique/whataform-repo/raw/main/pictures/UB0071.jpg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UB0071</v>
      </c>
      <c r="AI104" s="33">
        <v>0</v>
      </c>
    </row>
    <row r="105" spans="1:35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https://github.com/uberboutique/whataform-repo/raw/main/pictures/UB0072.jpg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UB0072</v>
      </c>
      <c r="AI105" s="33">
        <v>0</v>
      </c>
    </row>
    <row r="106" spans="1:35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https://github.com/uberboutique/whataform-repo/raw/main/pictures/UB0073.jpg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UB0073</v>
      </c>
      <c r="AI106" s="33">
        <v>0</v>
      </c>
    </row>
    <row r="107" spans="1:35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https://github.com/uberboutique/whataform-repo/raw/main/pictures/UB0074.jpg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0</v>
      </c>
      <c r="X107" s="33">
        <v>0</v>
      </c>
      <c r="Y107" s="33">
        <f t="shared" si="1"/>
        <v>0</v>
      </c>
      <c r="AG107" s="33" t="str">
        <f>STOCK!A107</f>
        <v>UB0074</v>
      </c>
      <c r="AI107" s="33">
        <v>0</v>
      </c>
    </row>
    <row r="108" spans="1:35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https://github.com/uberboutique/whataform-repo/raw/main/pictures/UB0075.jpg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UB0075</v>
      </c>
      <c r="AI108" s="33">
        <v>0</v>
      </c>
    </row>
    <row r="109" spans="1:35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https://github.com/uberboutique/whataform-repo/raw/main/pictures/UB0076.jpg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UB0076</v>
      </c>
      <c r="AI109" s="33">
        <v>0</v>
      </c>
    </row>
    <row r="110" spans="1:35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https://github.com/uberboutique/whataform-repo/raw/main/pictures/UB0077.jpg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UB0077</v>
      </c>
      <c r="AI110" s="33">
        <v>0</v>
      </c>
    </row>
    <row r="111" spans="1:35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https://github.com/uberboutique/whataform-repo/raw/main/pictures/UB0078.jpg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UB0078</v>
      </c>
      <c r="AI111" s="33">
        <v>0</v>
      </c>
    </row>
    <row r="112" spans="1:35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https://github.com/uberboutique/whataform-repo/raw/main/pictures/UB0079.jpg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0</v>
      </c>
      <c r="X112" s="33">
        <v>0</v>
      </c>
      <c r="Y112" s="33">
        <f t="shared" si="1"/>
        <v>0</v>
      </c>
      <c r="AG112" s="33" t="str">
        <f>STOCK!A112</f>
        <v>UB0079</v>
      </c>
      <c r="AI112" s="33">
        <v>0</v>
      </c>
    </row>
    <row r="113" spans="1:35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https://github.com/uberboutique/whataform-repo/raw/main/pictures/UB0080.jpg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UB0080</v>
      </c>
      <c r="AI113" s="33">
        <v>0</v>
      </c>
    </row>
    <row r="114" spans="1:35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0</v>
      </c>
      <c r="X114" s="33">
        <v>0</v>
      </c>
      <c r="Y114" s="33">
        <f t="shared" si="1"/>
        <v>0</v>
      </c>
      <c r="AG114" s="33" t="str">
        <f>STOCK!A114</f>
        <v>V0029</v>
      </c>
      <c r="AI114" s="33">
        <v>0</v>
      </c>
    </row>
    <row r="115" spans="1:35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https://github.com/uberboutique/whataform-repo/raw/main/pictures/UB0081.jpg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0</v>
      </c>
      <c r="X115" s="33">
        <v>0</v>
      </c>
      <c r="Y115" s="33">
        <f t="shared" si="1"/>
        <v>0</v>
      </c>
      <c r="AG115" s="33" t="str">
        <f>STOCK!A115</f>
        <v>UB0081</v>
      </c>
      <c r="AI115" s="33">
        <v>0</v>
      </c>
    </row>
    <row r="116" spans="1:35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https://github.com/uberboutique/whataform-repo/raw/main/pictures/UB0082.jpg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UB0082</v>
      </c>
      <c r="AI116" s="33">
        <v>0</v>
      </c>
    </row>
    <row r="117" spans="1:35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https://github.com/uberboutique/whataform-repo/raw/main/pictures/UB0083.jpg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UB0083</v>
      </c>
      <c r="AI117" s="33">
        <v>0</v>
      </c>
    </row>
    <row r="118" spans="1:35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https://github.com/uberboutique/whataform-repo/raw/main/pictures/UB0084.jpg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0</v>
      </c>
      <c r="X118" s="33">
        <v>0</v>
      </c>
      <c r="Y118" s="33">
        <f t="shared" si="1"/>
        <v>0</v>
      </c>
      <c r="AG118" s="33" t="str">
        <f>STOCK!A118</f>
        <v>UB0084</v>
      </c>
      <c r="AI118" s="33">
        <v>0</v>
      </c>
    </row>
    <row r="119" spans="1:35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https://github.com/uberboutique/whataform-repo/raw/main/pictures/UB0085.jpg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UB0085</v>
      </c>
      <c r="AI119" s="33">
        <v>0</v>
      </c>
    </row>
    <row r="120" spans="1:35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0</v>
      </c>
      <c r="X120" s="33">
        <v>0</v>
      </c>
      <c r="Y120" s="33">
        <f t="shared" si="1"/>
        <v>0</v>
      </c>
      <c r="AG120" s="33" t="str">
        <f>STOCK!A120</f>
        <v>V0035</v>
      </c>
      <c r="AI120" s="33">
        <v>0</v>
      </c>
    </row>
    <row r="121" spans="1:35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https://github.com/uberboutique/whataform-repo/raw/main/pictures/UB0086.jpg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UB0086</v>
      </c>
      <c r="AI121" s="33">
        <v>0</v>
      </c>
    </row>
    <row r="122" spans="1:35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https://github.com/uberboutique/whataform-repo/raw/main/pictures/UB0087.jpg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UB0087</v>
      </c>
      <c r="AI122" s="33">
        <v>0</v>
      </c>
    </row>
    <row r="123" spans="1:35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https://github.com/uberboutique/whataform-repo/raw/main/pictures/UB0088.jpg</v>
      </c>
      <c r="J123" s="33">
        <f>STOCK!L123</f>
        <v>0</v>
      </c>
      <c r="K123" s="33">
        <f>STOCK!M123</f>
        <v>30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UB0088</v>
      </c>
      <c r="AI123" s="33">
        <v>0</v>
      </c>
    </row>
    <row r="124" spans="1:35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https://github.com/uberboutique/whataform-repo/raw/main/pictures/UB0089.jpg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UB0089</v>
      </c>
      <c r="AI124" s="33">
        <v>0</v>
      </c>
    </row>
    <row r="125" spans="1:35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0</v>
      </c>
      <c r="X125" s="33">
        <v>0</v>
      </c>
      <c r="Y125" s="33">
        <f t="shared" si="1"/>
        <v>0</v>
      </c>
      <c r="AG125" s="33" t="str">
        <f>STOCK!A125</f>
        <v>C0002</v>
      </c>
      <c r="AI125" s="33">
        <v>0</v>
      </c>
    </row>
    <row r="126" spans="1:35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https://github.com/uberboutique/whataform-repo/raw/main/pictures/UB0090.jpg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UB0090</v>
      </c>
      <c r="AI127" s="33">
        <v>0</v>
      </c>
    </row>
    <row r="128" spans="1:35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https://github.com/uberboutique/whataform-repo/raw/main/pictures/UB0091.jpg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UB0091</v>
      </c>
      <c r="AI128" s="33">
        <v>0</v>
      </c>
    </row>
    <row r="129" spans="1:35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https://github.com/uberboutique/whataform-repo/raw/main/pictures/UB0092.jpg</v>
      </c>
      <c r="J129" s="33">
        <f>STOCK!L129</f>
        <v>0</v>
      </c>
      <c r="K129" s="33">
        <f>STOCK!M129</f>
        <v>35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UB0092</v>
      </c>
      <c r="AI129" s="33">
        <v>0</v>
      </c>
    </row>
    <row r="130" spans="1:35" x14ac:dyDescent="0.15">
      <c r="A130" s="33" t="str">
        <f>STOCK!C130</f>
        <v>PRODUCT</v>
      </c>
      <c r="B130" s="33" t="str">
        <f>STOCK!D130</f>
        <v>Jumpsuit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https://github.com/uberboutique/whataform-repo/raw/main/pictures/UB0093.jpg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UB0093</v>
      </c>
      <c r="AI130" s="33">
        <v>0</v>
      </c>
    </row>
    <row r="131" spans="1:35" x14ac:dyDescent="0.15">
      <c r="A131" s="33" t="str">
        <f>STOCK!C131</f>
        <v>PRODUCT</v>
      </c>
      <c r="B131" s="33" t="str">
        <f>STOCK!D131</f>
        <v>Jumpsuit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https://github.com/uberboutique/whataform-repo/raw/main/pictures/UB0094.jpg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UB0094</v>
      </c>
      <c r="AI131" s="33">
        <v>0</v>
      </c>
    </row>
    <row r="132" spans="1:35" x14ac:dyDescent="0.15">
      <c r="A132" s="33" t="str">
        <f>STOCK!C132</f>
        <v>PRODUCT</v>
      </c>
      <c r="B132" s="33" t="str">
        <f>STOCK!D132</f>
        <v>Jumpsuit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https://github.com/uberboutique/whataform-repo/raw/main/pictures/UB0095.jpg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UB0095</v>
      </c>
      <c r="AI132" s="33">
        <v>0</v>
      </c>
    </row>
    <row r="133" spans="1:35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https://github.com/uberboutique/whataform-repo/raw/main/pictures/UB0096.jpg</v>
      </c>
      <c r="J133" s="33">
        <f>STOCK!L133</f>
        <v>0</v>
      </c>
      <c r="K133" s="33">
        <f>STOCK!M133</f>
        <v>30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UB0096</v>
      </c>
      <c r="AI133" s="33">
        <v>0</v>
      </c>
    </row>
    <row r="134" spans="1:35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https://github.com/uberboutique/whataform-repo/raw/main/pictures/UB0097.jpg</v>
      </c>
      <c r="J134" s="33">
        <f>STOCK!L134</f>
        <v>0</v>
      </c>
      <c r="K134" s="33">
        <f>STOCK!M134</f>
        <v>30</v>
      </c>
      <c r="L134" s="33">
        <f>STOCK!N134</f>
        <v>0</v>
      </c>
      <c r="U134" s="33">
        <v>1</v>
      </c>
      <c r="V134" s="33">
        <f>STOCK!Q134</f>
        <v>0</v>
      </c>
      <c r="X134" s="33">
        <v>0</v>
      </c>
      <c r="Y134" s="33">
        <f t="shared" si="2"/>
        <v>0</v>
      </c>
      <c r="AG134" s="33" t="str">
        <f>STOCK!A134</f>
        <v>UB0097</v>
      </c>
      <c r="AI134" s="33">
        <v>0</v>
      </c>
    </row>
    <row r="135" spans="1:35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https://github.com/uberboutique/whataform-repo/raw/main/pictures/UB0098.jpg</v>
      </c>
      <c r="J135" s="33">
        <f>STOCK!L135</f>
        <v>0</v>
      </c>
      <c r="K135" s="33">
        <f>STOCK!M135</f>
        <v>32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UB0098</v>
      </c>
      <c r="AI135" s="33">
        <v>0</v>
      </c>
    </row>
    <row r="136" spans="1:35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https://github.com/uberboutique/whataform-repo/raw/main/pictures/UB0099.jpg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UB0099</v>
      </c>
      <c r="AI136" s="33">
        <v>0</v>
      </c>
    </row>
    <row r="137" spans="1:35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https://github.com/uberboutique/whataform-repo/raw/main/pictures/UB0100.jpg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UB0100</v>
      </c>
      <c r="AI137" s="33">
        <v>0</v>
      </c>
    </row>
    <row r="138" spans="1:35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https://github.com/uberboutique/whataform-repo/raw/main/pictures/UB0101.jpg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UB0101</v>
      </c>
      <c r="AI138" s="33">
        <v>0</v>
      </c>
    </row>
    <row r="139" spans="1:35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https://github.com/uberboutique/whataform-repo/raw/main/pictures/UB0102.jpg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UB0102</v>
      </c>
      <c r="AI139" s="33">
        <v>0</v>
      </c>
    </row>
    <row r="140" spans="1:35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https://github.com/uberboutique/whataform-repo/raw/main/pictures/UB0103.jpg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UB0103</v>
      </c>
      <c r="AI140" s="33">
        <v>0</v>
      </c>
    </row>
    <row r="141" spans="1:35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https://github.com/uberboutique/whataform-repo/raw/main/pictures/UB0104.jpg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0</v>
      </c>
      <c r="X141" s="33">
        <v>0</v>
      </c>
      <c r="Y141" s="33">
        <f t="shared" si="2"/>
        <v>0</v>
      </c>
      <c r="AG141" s="33" t="str">
        <f>STOCK!A141</f>
        <v>UB0104</v>
      </c>
      <c r="AI141" s="33">
        <v>0</v>
      </c>
    </row>
    <row r="142" spans="1:35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https://github.com/uberboutique/whataform-repo/raw/main/pictures/UB0105.jpg</v>
      </c>
      <c r="J143" s="33">
        <f>STOCK!L143</f>
        <v>0</v>
      </c>
      <c r="K143" s="33">
        <f>STOCK!M143</f>
        <v>30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UB0105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https://github.com/uberboutique/whataform-repo/raw/main/pictures/V0041.jpg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https://github.com/uberboutique/whataform-repo/raw/main/pictures/UB0106.jpg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UB0106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https://github.com/uberboutique/whataform-repo/raw/main/pictures/V0043.jpg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https://github.com/uberboutique/whataform-repo/raw/main/pictures/UB0107.jpg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UB0107</v>
      </c>
      <c r="AI147" s="33">
        <v>0</v>
      </c>
    </row>
    <row r="148" spans="1:35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https://github.com/uberboutique/whataform-repo/raw/main/pictures/UB0108.jpg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UB0108</v>
      </c>
      <c r="AI148" s="33">
        <v>0</v>
      </c>
    </row>
    <row r="149" spans="1:35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https://github.com/uberboutique/whataform-repo/raw/main/pictures/V0047.jpg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https://github.com/uberboutique/whataform-repo/raw/main/pictures/UB0109.jpg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UB0109</v>
      </c>
      <c r="AI151" s="33">
        <v>0</v>
      </c>
    </row>
    <row r="152" spans="1:35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https://github.com/uberboutique/whataform-repo/raw/main/pictures/UB0110.jpg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UB0110</v>
      </c>
      <c r="AI152" s="33">
        <v>0</v>
      </c>
    </row>
    <row r="153" spans="1:35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https://github.com/uberboutique/whataform-repo/raw/main/pictures/UB0111.jpg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UB0111</v>
      </c>
      <c r="AI153" s="33">
        <v>0</v>
      </c>
    </row>
    <row r="154" spans="1:35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https://github.com/uberboutique/whataform-repo/raw/main/pictures/UB0112.jpg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UB0112</v>
      </c>
      <c r="AI154" s="33">
        <v>0</v>
      </c>
    </row>
    <row r="155" spans="1:35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https://github.com/uberboutique/whataform-repo/raw/main/pictures/UB0113.jpg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UB0113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https://github.com/uberboutique/whataform-repo/raw/main/pictures/V0052.jpg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https://github.com/uberboutique/whataform-repo/raw/main/pictures/UB0114.jpg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UB0114</v>
      </c>
      <c r="AI157" s="33">
        <v>0</v>
      </c>
    </row>
    <row r="158" spans="1:35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https://github.com/uberboutique/whataform-repo/raw/main/pictures/UB0115.jpg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UB0115</v>
      </c>
      <c r="AI158" s="33">
        <v>0</v>
      </c>
    </row>
    <row r="159" spans="1:35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https://github.com/uberboutique/whataform-repo/raw/main/pictures/UB0116.jpg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UB0116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https://github.com/uberboutique/whataform-repo/raw/main/pictures/V0055.jpg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https://github.com/uberboutique/whataform-repo/raw/main/pictures/UB0117.jpg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UB0117</v>
      </c>
      <c r="AI161" s="33">
        <v>0</v>
      </c>
    </row>
    <row r="162" spans="1:35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https://github.com/uberboutique/whataform-repo/raw/main/pictures/UB0118.jpg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UB0118</v>
      </c>
      <c r="AI162" s="33">
        <v>0</v>
      </c>
    </row>
    <row r="163" spans="1:35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https://github.com/uberboutique/whataform-repo/raw/main/pictures/UB0119.jpg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UB0119</v>
      </c>
      <c r="AI163" s="33">
        <v>0</v>
      </c>
    </row>
    <row r="164" spans="1:35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https://github.com/uberboutique/whataform-repo/raw/main/pictures/UB0120.jpg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UB0120</v>
      </c>
      <c r="AI164" s="33">
        <v>0</v>
      </c>
    </row>
    <row r="165" spans="1:35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https://github.com/uberboutique/whataform-repo/raw/main/pictures/UB0121.jpg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UB0121</v>
      </c>
      <c r="AI165" s="33">
        <v>0</v>
      </c>
    </row>
    <row r="166" spans="1:35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https://github.com/uberboutique/whataform-repo/raw/main/pictures/VN0001.jpg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https://github.com/uberboutique/whataform-repo/raw/main/pictures/V0060.jpg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https://github.com/uberboutique/whataform-repo/raw/main/pictures/V0061.jpg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https://github.com/uberboutique/whataform-repo/raw/main/pictures/V0062.jpg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https://github.com/uberboutique/whataform-repo/raw/main/pictures/UB0122.jpg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UB0122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https://github.com/uberboutique/whataform-repo/raw/main/pictures/A0002.jpg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https://github.com/uberboutique/whataform-repo/raw/main/pictures/A0004.jpg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https://github.com/uberboutique/whataform-repo/raw/main/pictures/A0005.jpg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https://github.com/uberboutique/whataform-repo/raw/main/pictures/UB0123.jpg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UB0123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https://github.com/uberboutique/whataform-repo/raw/main/pictures/A0006.jpg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https://github.com/uberboutique/whataform-repo/raw/main/pictures/UB0124.jpg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UB0124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https://github.com/uberboutique/whataform-repo/raw/main/pictures/V0065.jpg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https://github.com/uberboutique/whataform-repo/raw/main/pictures/UB0125.jpg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2</v>
      </c>
      <c r="X180" s="33">
        <v>0</v>
      </c>
      <c r="Y180" s="33">
        <f t="shared" si="2"/>
        <v>1</v>
      </c>
      <c r="AG180" s="33" t="str">
        <f>STOCK!A180</f>
        <v>UB0125</v>
      </c>
      <c r="AI180" s="33">
        <v>0</v>
      </c>
    </row>
    <row r="181" spans="1:35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https://github.com/uberboutique/whataform-repo/raw/main/pictures/UB0126.jpg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UB0126</v>
      </c>
      <c r="AI181" s="33">
        <v>0</v>
      </c>
    </row>
    <row r="182" spans="1:35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https://github.com/uberboutique/whataform-repo/raw/main/pictures/UB0127.jpg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10</v>
      </c>
      <c r="X182" s="33">
        <v>0</v>
      </c>
      <c r="Y182" s="33">
        <f t="shared" si="2"/>
        <v>1</v>
      </c>
      <c r="AG182" s="33" t="str">
        <f>STOCK!A182</f>
        <v>UB0127</v>
      </c>
      <c r="AI182" s="33">
        <v>0</v>
      </c>
    </row>
    <row r="183" spans="1:35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https://github.com/uberboutique/whataform-repo/raw/main/pictures/UB0128.jpg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UB0128</v>
      </c>
      <c r="AI183" s="33">
        <v>0</v>
      </c>
    </row>
    <row r="184" spans="1:35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https://github.com/uberboutique/whataform-repo/raw/main/pictures/UB0129.jpg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1</v>
      </c>
      <c r="X184" s="33">
        <v>0</v>
      </c>
      <c r="Y184" s="33">
        <f t="shared" si="2"/>
        <v>1</v>
      </c>
      <c r="AG184" s="33" t="str">
        <f>STOCK!A184</f>
        <v>UB0129</v>
      </c>
      <c r="AI184" s="33">
        <v>0</v>
      </c>
    </row>
    <row r="185" spans="1:35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https://github.com/uberboutique/whataform-repo/raw/main/pictures/UB0130.jpg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1</v>
      </c>
      <c r="X185" s="33">
        <v>0</v>
      </c>
      <c r="Y185" s="33">
        <f t="shared" si="2"/>
        <v>1</v>
      </c>
      <c r="AG185" s="33" t="str">
        <f>STOCK!A185</f>
        <v>UB0130</v>
      </c>
      <c r="AI185" s="33">
        <v>0</v>
      </c>
    </row>
    <row r="186" spans="1:35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https://github.com/uberboutique/whataform-repo/raw/main/pictures/UB0131.jpg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UB0131</v>
      </c>
      <c r="AI186" s="33">
        <v>0</v>
      </c>
    </row>
    <row r="187" spans="1:35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https://github.com/uberboutique/whataform-repo/raw/main/pictures/UB0132.jpg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UB0132</v>
      </c>
      <c r="AI187" s="33">
        <v>0</v>
      </c>
    </row>
    <row r="188" spans="1:35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https://github.com/uberboutique/whataform-repo/raw/main/pictures/UB0133.jpg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UB0133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https://github.com/uberboutique/whataform-repo/raw/main/pictures/BI0016.jpg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https://github.com/uberboutique/whataform-repo/raw/main/pictures/BI0017.jpg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https://github.com/uberboutique/whataform-repo/raw/main/pictures/UB0134.jpg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0</v>
      </c>
      <c r="X191" s="33">
        <v>0</v>
      </c>
      <c r="Y191" s="33">
        <f t="shared" si="2"/>
        <v>0</v>
      </c>
      <c r="AG191" s="33" t="str">
        <f>STOCK!A191</f>
        <v>UB0134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https://github.com/uberboutique/whataform-repo/raw/main/pictures/T0026.jpg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https://github.com/uberboutique/whataform-repo/raw/main/pictures/T0027.jpg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https://github.com/uberboutique/whataform-repo/raw/main/pictures/T0028.jpg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x14ac:dyDescent="0.15">
      <c r="A195" s="33" t="str">
        <f>STOCK!C195</f>
        <v>PRODUCT</v>
      </c>
      <c r="B195" s="33" t="str">
        <f>STOCK!D195</f>
        <v>Jumpsuit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https://github.com/uberboutique/whataform-repo/raw/main/pictures/UB0135.jpg</v>
      </c>
      <c r="J195" s="33">
        <f>STOCK!L195</f>
        <v>0</v>
      </c>
      <c r="K195" s="33">
        <f>STOCK!M195</f>
        <v>22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UB0135</v>
      </c>
      <c r="AI195" s="33">
        <v>0</v>
      </c>
    </row>
    <row r="196" spans="1:35" x14ac:dyDescent="0.15">
      <c r="A196" s="33" t="str">
        <f>STOCK!C196</f>
        <v>PRODUCT</v>
      </c>
      <c r="B196" s="33" t="str">
        <f>STOCK!D196</f>
        <v>Jumpsuit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https://github.com/uberboutique/whataform-repo/raw/main/pictures/UB0136.jpg</v>
      </c>
      <c r="J196" s="33">
        <f>STOCK!L196</f>
        <v>0</v>
      </c>
      <c r="K196" s="33">
        <f>STOCK!M196</f>
        <v>22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UB0136</v>
      </c>
      <c r="AI196" s="33">
        <v>0</v>
      </c>
    </row>
    <row r="197" spans="1:35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https://github.com/uberboutique/whataform-repo/raw/main/pictures/UB0137.jpg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UB0137</v>
      </c>
      <c r="AI198" s="33">
        <v>0</v>
      </c>
    </row>
    <row r="199" spans="1:35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https://github.com/uberboutique/whataform-repo/raw/main/pictures/UB0138.jpg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UB0138</v>
      </c>
      <c r="AI200" s="33">
        <v>0</v>
      </c>
    </row>
    <row r="201" spans="1:35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https://github.com/uberboutique/whataform-repo/raw/main/pictures/UB0139.jpg</v>
      </c>
      <c r="J201" s="33">
        <f>STOCK!L201</f>
        <v>0</v>
      </c>
      <c r="K201" s="33">
        <f>STOCK!M201</f>
        <v>28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UB0139</v>
      </c>
      <c r="AI201" s="33">
        <v>0</v>
      </c>
    </row>
    <row r="202" spans="1:35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https://github.com/uberboutique/whataform-repo/raw/main/pictures/UB0140.jpg</v>
      </c>
      <c r="J203" s="33">
        <f>STOCK!L203</f>
        <v>0</v>
      </c>
      <c r="K203" s="33">
        <f>STOCK!M203</f>
        <v>14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UB0140</v>
      </c>
      <c r="AI203" s="33">
        <v>0</v>
      </c>
    </row>
    <row r="204" spans="1:35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https://github.com/uberboutique/whataform-repo/raw/main/pictures/UB0141.jpg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UB0141</v>
      </c>
      <c r="AI204" s="33">
        <v>0</v>
      </c>
    </row>
    <row r="205" spans="1:35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https://github.com/uberboutique/whataform-repo/raw/main/pictures/UB0142.jpg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UB0142</v>
      </c>
      <c r="AI205" s="33">
        <v>0</v>
      </c>
    </row>
    <row r="206" spans="1:35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https://github.com/uberboutique/whataform-repo/raw/main/pictures/UB0143.jpg</v>
      </c>
      <c r="J206" s="33">
        <f>STOCK!L206</f>
        <v>0</v>
      </c>
      <c r="K206" s="33">
        <f>STOCK!M206</f>
        <v>16</v>
      </c>
      <c r="L206" s="33">
        <f>STOCK!N206</f>
        <v>0</v>
      </c>
      <c r="U206" s="33">
        <v>1</v>
      </c>
      <c r="V206" s="33">
        <f>STOCK!Q206</f>
        <v>0</v>
      </c>
      <c r="X206" s="33">
        <v>0</v>
      </c>
      <c r="Y206" s="33">
        <f t="shared" si="3"/>
        <v>0</v>
      </c>
      <c r="AG206" s="33" t="str">
        <f>STOCK!A206</f>
        <v>UB0143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https://github.com/uberboutique/whataform-repo/raw/main/pictures/T0030.jpg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https://github.com/uberboutique/whataform-repo/raw/main/pictures/UB0144.jpg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1</v>
      </c>
      <c r="X208" s="33">
        <v>0</v>
      </c>
      <c r="Y208" s="33">
        <f t="shared" si="3"/>
        <v>1</v>
      </c>
      <c r="AG208" s="33" t="str">
        <f>STOCK!A208</f>
        <v>UB0144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https://github.com/uberboutique/whataform-repo/raw/main/pictures/T0032.jpg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https://github.com/uberboutique/whataform-repo/raw/main/pictures/UB0145.jpg</v>
      </c>
      <c r="J210" s="33">
        <f>STOCK!L210</f>
        <v>0</v>
      </c>
      <c r="K210" s="33">
        <f>STOCK!M210</f>
        <v>28</v>
      </c>
      <c r="L210" s="33">
        <f>STOCK!N210</f>
        <v>0</v>
      </c>
      <c r="U210" s="33">
        <v>1</v>
      </c>
      <c r="V210" s="33">
        <f>STOCK!Q210</f>
        <v>1</v>
      </c>
      <c r="X210" s="33">
        <v>0</v>
      </c>
      <c r="Y210" s="33">
        <f t="shared" si="3"/>
        <v>1</v>
      </c>
      <c r="AG210" s="33" t="str">
        <f>STOCK!A210</f>
        <v>UB0145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https://github.com/uberboutique/whataform-repo/raw/main/pictures/UB0146.jpg</v>
      </c>
      <c r="J211" s="33">
        <f>STOCK!L211</f>
        <v>0</v>
      </c>
      <c r="K211" s="33">
        <f>STOCK!M211</f>
        <v>28</v>
      </c>
      <c r="L211" s="33">
        <f>STOCK!N211</f>
        <v>0</v>
      </c>
      <c r="U211" s="33">
        <v>1</v>
      </c>
      <c r="V211" s="33">
        <f>STOCK!Q211</f>
        <v>1</v>
      </c>
      <c r="X211" s="33">
        <v>0</v>
      </c>
      <c r="Y211" s="33">
        <f t="shared" si="3"/>
        <v>1</v>
      </c>
      <c r="AG211" s="33" t="str">
        <f>STOCK!A211</f>
        <v>UB0146</v>
      </c>
      <c r="AI211" s="33">
        <v>0</v>
      </c>
    </row>
    <row r="212" spans="1:35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https://github.com/uberboutique/whataform-repo/raw/main/pictures/UB0147.jpg</v>
      </c>
      <c r="J212" s="33">
        <f>STOCK!L212</f>
        <v>0</v>
      </c>
      <c r="K212" s="33">
        <f>STOCK!M212</f>
        <v>28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UB0147</v>
      </c>
      <c r="AI212" s="33">
        <v>0</v>
      </c>
    </row>
    <row r="213" spans="1:35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https://github.com/uberboutique/whataform-repo/raw/main/pictures/UB0148.jpg</v>
      </c>
      <c r="J213" s="33">
        <f>STOCK!L213</f>
        <v>0</v>
      </c>
      <c r="K213" s="33">
        <f>STOCK!M213</f>
        <v>14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UB0148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https://github.com/uberboutique/whataform-repo/raw/main/pictures/BI0020.jpg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https://github.com/uberboutique/whataform-repo/raw/main/pictures/BI0021.jpg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https://github.com/uberboutique/whataform-repo/raw/main/pictures/UB0149.jpg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UB0149</v>
      </c>
      <c r="AI216" s="33">
        <v>0</v>
      </c>
    </row>
    <row r="217" spans="1:35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https://github.com/uberboutique/whataform-repo/raw/main/pictures/UB0150.jpg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UB0150</v>
      </c>
      <c r="AI217" s="33">
        <v>0</v>
      </c>
    </row>
    <row r="218" spans="1:35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https://github.com/uberboutique/whataform-repo/raw/main/pictures/UB0151.jpg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UB0151</v>
      </c>
      <c r="AI218" s="33">
        <v>0</v>
      </c>
    </row>
    <row r="219" spans="1:35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https://github.com/uberboutique/whataform-repo/raw/main/pictures/UB0152.jpg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UB0152</v>
      </c>
      <c r="AI219" s="33">
        <v>0</v>
      </c>
    </row>
    <row r="220" spans="1:35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https://github.com/uberboutique/whataform-repo/raw/main/pictures/UB0153.jpg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UB0153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https://github.com/uberboutique/whataform-repo/raw/main/pictures/V0078.jpg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https://github.com/uberboutique/whataform-repo/raw/main/pictures/BI0022.jpg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https://github.com/uberboutique/whataform-repo/raw/main/pictures/UB0154.jpg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UB0154</v>
      </c>
      <c r="AI223" s="33">
        <v>0</v>
      </c>
    </row>
    <row r="224" spans="1:35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https://github.com/uberboutique/whataform-repo/raw/main/pictures/UB0155.jpg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UB0155</v>
      </c>
      <c r="AI224" s="33">
        <v>0</v>
      </c>
    </row>
    <row r="225" spans="1:35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S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https://github.com/uberboutique/whataform-repo/raw/main/pictures/UB0156.jpg</v>
      </c>
      <c r="J225" s="33">
        <f>STOCK!L225</f>
        <v>0</v>
      </c>
      <c r="K225" s="33">
        <f>STOCK!M225</f>
        <v>15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UB0156</v>
      </c>
      <c r="AI225" s="33">
        <v>0</v>
      </c>
    </row>
    <row r="226" spans="1:35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https://github.com/uberboutique/whataform-repo/raw/main/pictures/UB0157.jpg</v>
      </c>
      <c r="J226" s="33">
        <f>STOCK!L226</f>
        <v>0</v>
      </c>
      <c r="K226" s="33">
        <f>STOCK!M226</f>
        <v>15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UB0157</v>
      </c>
      <c r="AI226" s="33">
        <v>0</v>
      </c>
    </row>
    <row r="227" spans="1:35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https://github.com/uberboutique/whataform-repo/raw/main/pictures/UB0158.jpg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0</v>
      </c>
      <c r="X227" s="33">
        <v>0</v>
      </c>
      <c r="Y227" s="33">
        <f t="shared" si="3"/>
        <v>0</v>
      </c>
      <c r="AG227" s="33" t="str">
        <f>STOCK!A227</f>
        <v>UB0158</v>
      </c>
      <c r="AI227" s="33">
        <v>0</v>
      </c>
    </row>
    <row r="228" spans="1:35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https://github.com/uberboutique/whataform-repo/raw/main/pictures/UB0159.jpg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1</v>
      </c>
      <c r="X228" s="33">
        <v>0</v>
      </c>
      <c r="Y228" s="33">
        <f t="shared" si="3"/>
        <v>1</v>
      </c>
      <c r="AG228" s="33" t="str">
        <f>STOCK!A228</f>
        <v>UB0159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https://github.com/uberboutique/whataform-repo/raw/main/pictures/A0011.jpg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https://github.com/uberboutique/whataform-repo/raw/main/pictures/UB0160.jpg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UB0160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https://github.com/uberboutique/whataform-repo/raw/main/pictures/BI0026.jpg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https://github.com/uberboutique/whataform-repo/raw/main/pictures/UB0161.jpg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UB0161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https://github.com/uberboutique/whataform-repo/raw/main/pictures/V0080.jpg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https://github.com/uberboutique/whataform-repo/raw/main/pictures/UB0162.jpg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UB0162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https://github.com/uberboutique/whataform-repo/raw/main/pictures/SB0001.jpg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https://github.com/uberboutique/whataform-repo/raw/main/pictures/UB0163.jpg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0</v>
      </c>
      <c r="X236" s="33">
        <v>0</v>
      </c>
      <c r="Y236" s="33">
        <f t="shared" si="3"/>
        <v>0</v>
      </c>
      <c r="AG236" s="33" t="str">
        <f>STOCK!A236</f>
        <v>UB0163</v>
      </c>
      <c r="AI236" s="33">
        <v>0</v>
      </c>
    </row>
    <row r="237" spans="1:35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https://github.com/uberboutique/whataform-repo/raw/main/pictures/UB0164.jpg</v>
      </c>
      <c r="J237" s="33">
        <f>STOCK!L237</f>
        <v>0</v>
      </c>
      <c r="K237" s="33">
        <f>STOCK!M237</f>
        <v>25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UB0164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https://github.com/uberboutique/whataform-repo/raw/main/pictures/SB0003.jpg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https://github.com/uberboutique/whataform-repo/raw/main/pictures/UB0165.jpg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UB0165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https://github.com/uberboutique/whataform-repo/raw/main/pictures/UB0166.jpg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 t="str">
        <f>STOCK!A240</f>
        <v>UB0166</v>
      </c>
      <c r="AI240" s="33">
        <v>0</v>
      </c>
    </row>
    <row r="241" spans="1:35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https://github.com/uberboutique/whataform-repo/raw/main/pictures/UB0167.jpg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UB0167</v>
      </c>
      <c r="AI241" s="33">
        <v>0</v>
      </c>
    </row>
    <row r="242" spans="1:35" x14ac:dyDescent="0.15">
      <c r="A242" s="33" t="str">
        <f>STOCK!C242</f>
        <v>PRODUCT</v>
      </c>
      <c r="B242" s="33" t="str">
        <f>STOCK!D242</f>
        <v>Accesorios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https://github.com/uberboutique/whataform-repo/raw/main/pictures/UB0168.jpg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8</v>
      </c>
      <c r="X242" s="33">
        <v>0</v>
      </c>
      <c r="Y242" s="33">
        <f t="shared" si="3"/>
        <v>1</v>
      </c>
      <c r="AG242" s="33" t="str">
        <f>STOCK!A242</f>
        <v>UB0168</v>
      </c>
      <c r="AI242" s="33">
        <v>0</v>
      </c>
    </row>
    <row r="243" spans="1:35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https://github.com/uberboutique/whataform-repo/raw/main/pictures/UB0169.jpg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UB0169</v>
      </c>
      <c r="AI243" s="33">
        <v>0</v>
      </c>
    </row>
    <row r="244" spans="1:35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https://github.com/uberboutique/whataform-repo/raw/main/pictures/UB0170.jpg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UB0170</v>
      </c>
      <c r="AI244" s="33">
        <v>0</v>
      </c>
    </row>
    <row r="245" spans="1:35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https://github.com/uberboutique/whataform-repo/raw/main/pictures/UB0171.jpg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UB0171</v>
      </c>
      <c r="AI245" s="33">
        <v>0</v>
      </c>
    </row>
    <row r="246" spans="1:35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https://github.com/uberboutique/whataform-repo/raw/main/pictures/UB0172.jpg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UB0172</v>
      </c>
      <c r="AI246" s="33">
        <v>0</v>
      </c>
    </row>
    <row r="247" spans="1:35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https://github.com/uberboutique/whataform-repo/raw/main/pictures/UB0173.jpg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1</v>
      </c>
      <c r="X247" s="33">
        <v>0</v>
      </c>
      <c r="Y247" s="33">
        <f t="shared" si="3"/>
        <v>1</v>
      </c>
      <c r="AG247" s="33" t="str">
        <f>STOCK!A247</f>
        <v>UB0173</v>
      </c>
      <c r="AI247" s="33">
        <v>0</v>
      </c>
    </row>
    <row r="248" spans="1:35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https://github.com/uberboutique/whataform-repo/raw/main/pictures/UB0174.jpg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UB0174</v>
      </c>
      <c r="AI248" s="33">
        <v>0</v>
      </c>
    </row>
    <row r="249" spans="1:35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https://github.com/uberboutique/whataform-repo/raw/main/pictures/UB0175.jpg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UB0175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https://github.com/uberboutique/whataform-repo/raw/main/pictures/CA0003.jpg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https://github.com/uberboutique/whataform-repo/raw/main/pictures/P0017.jpg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https://github.com/uberboutique/whataform-repo/raw/main/pictures/UB0176.jpg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UB0176</v>
      </c>
      <c r="AI252" s="33">
        <v>0</v>
      </c>
    </row>
    <row r="253" spans="1:35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https://github.com/uberboutique/whataform-repo/raw/main/pictures/UB0177.jpg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UB0177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https://github.com/uberboutique/whataform-repo/raw/main/pictures/CA0004.jpg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https://github.com/uberboutique/whataform-repo/raw/main/pictures/P0019.jpg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https://github.com/uberboutique/whataform-repo/raw/main/pictures/UB0178.jpg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UB0178</v>
      </c>
      <c r="AI257" s="33">
        <v>0</v>
      </c>
    </row>
    <row r="258" spans="1:35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https://github.com/uberboutique/whataform-repo/raw/main/pictures/UB0179.jpg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UB0179</v>
      </c>
      <c r="AI258" s="33">
        <v>0</v>
      </c>
    </row>
    <row r="259" spans="1:35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https://github.com/uberboutique/whataform-repo/raw/main/pictures/UB0180.jpg</v>
      </c>
      <c r="J259" s="33">
        <f>STOCK!L259</f>
        <v>0</v>
      </c>
      <c r="K259" s="33">
        <f>STOCK!M259</f>
        <v>19</v>
      </c>
      <c r="L259" s="33">
        <f>STOCK!N259</f>
        <v>0</v>
      </c>
      <c r="U259" s="33">
        <v>1</v>
      </c>
      <c r="V259" s="33">
        <f>STOCK!Q259</f>
        <v>0</v>
      </c>
      <c r="X259" s="33">
        <v>0</v>
      </c>
      <c r="Y259" s="33">
        <f t="shared" ref="Y259:Y322" si="4">IF(V259&gt;0,1,0)</f>
        <v>0</v>
      </c>
      <c r="AG259" s="33" t="str">
        <f>STOCK!A259</f>
        <v>UB0180</v>
      </c>
      <c r="AI259" s="33">
        <v>0</v>
      </c>
    </row>
    <row r="260" spans="1:35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https://github.com/uberboutique/whataform-repo/raw/main/pictures/UB0181.jpg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UB0181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https://github.com/uberboutique/whataform-repo/raw/main/pictures/V0083.jpg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https://github.com/uberboutique/whataform-repo/raw/main/pictures/V0084.jpg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https://github.com/uberboutique/whataform-repo/raw/main/pictures/V0085.jpg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https://github.com/uberboutique/whataform-repo/raw/main/pictures/V0086.jpg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https://github.com/uberboutique/whataform-repo/raw/main/pictures/V0087.jpg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https://github.com/uberboutique/whataform-repo/raw/main/pictures/V0088.jpg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https://github.com/uberboutique/whataform-repo/raw/main/pictures/B0057.jpg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https://github.com/uberboutique/whataform-repo/raw/main/pictures/B0023.jpg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https://github.com/uberboutique/whataform-repo/raw/main/pictures/B0025.jpg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https://github.com/uberboutique/whataform-repo/raw/main/pictures/UB0182.jpg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UB0182</v>
      </c>
      <c r="AI271" s="33">
        <v>0</v>
      </c>
    </row>
    <row r="272" spans="1:35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https://github.com/uberboutique/whataform-repo/raw/main/pictures/UB0183.jpg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UB0183</v>
      </c>
      <c r="AI272" s="33">
        <v>0</v>
      </c>
    </row>
    <row r="273" spans="1:35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https://github.com/uberboutique/whataform-repo/raw/main/pictures/UB0184.jpg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UB0184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https://github.com/uberboutique/whataform-repo/raw/main/pictures/B0029.jpg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https://github.com/uberboutique/whataform-repo/raw/main/pictures/B0030.jpg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https://github.com/uberboutique/whataform-repo/raw/main/pictures/UB0185.jpg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UB0185</v>
      </c>
      <c r="AI276" s="33">
        <v>0</v>
      </c>
    </row>
    <row r="277" spans="1:35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https://github.com/uberboutique/whataform-repo/raw/main/pictures/UB0186.jpg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UB0186</v>
      </c>
      <c r="AI277" s="33">
        <v>0</v>
      </c>
    </row>
    <row r="278" spans="1:35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https://github.com/uberboutique/whataform-repo/raw/main/pictures/UB0187.jpg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UB0187</v>
      </c>
      <c r="AI278" s="33">
        <v>0</v>
      </c>
    </row>
    <row r="279" spans="1:35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https://github.com/uberboutique/whataform-repo/raw/main/pictures/UB0188.jpg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3</v>
      </c>
      <c r="X279" s="33">
        <v>0</v>
      </c>
      <c r="Y279" s="33">
        <f t="shared" si="4"/>
        <v>1</v>
      </c>
      <c r="AG279" s="33" t="str">
        <f>STOCK!A279</f>
        <v>UB0188</v>
      </c>
      <c r="AI279" s="33">
        <v>0</v>
      </c>
    </row>
    <row r="280" spans="1:35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https://github.com/uberboutique/whataform-repo/raw/main/pictures/UB0189.jpg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UB0189</v>
      </c>
      <c r="AI280" s="33">
        <v>0</v>
      </c>
    </row>
    <row r="281" spans="1:35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https://github.com/uberboutique/whataform-repo/raw/main/pictures/UB0190.jpg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UB0190</v>
      </c>
      <c r="AI281" s="33">
        <v>0</v>
      </c>
    </row>
    <row r="282" spans="1:35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https://github.com/uberboutique/whataform-repo/raw/main/pictures/UB0191.jpg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3</v>
      </c>
      <c r="X282" s="33">
        <v>0</v>
      </c>
      <c r="Y282" s="33">
        <f t="shared" si="4"/>
        <v>1</v>
      </c>
      <c r="AG282" s="33" t="str">
        <f>STOCK!A282</f>
        <v>UB0191</v>
      </c>
      <c r="AI282" s="33">
        <v>0</v>
      </c>
    </row>
    <row r="283" spans="1:35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https://github.com/uberboutique/whataform-repo/raw/main/pictures/UB0192.jpg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UB0192</v>
      </c>
      <c r="AI283" s="33">
        <v>0</v>
      </c>
    </row>
    <row r="284" spans="1:35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https://github.com/uberboutique/whataform-repo/raw/main/pictures/UB0193.jpg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4</v>
      </c>
      <c r="X284" s="33">
        <v>0</v>
      </c>
      <c r="Y284" s="33">
        <f t="shared" si="4"/>
        <v>1</v>
      </c>
      <c r="AG284" s="33" t="str">
        <f>STOCK!A284</f>
        <v>UB0193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https://github.com/uberboutique/whataform-repo/raw/main/pictures/V0092.jpg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https://github.com/uberboutique/whataform-repo/raw/main/pictures/UB0194.jpg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UB0194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https://github.com/uberboutique/whataform-repo/raw/main/pictures/V0093.jpg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https://github.com/uberboutique/whataform-repo/raw/main/pictures/V0094.jpg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https://github.com/uberboutique/whataform-repo/raw/main/pictures/UB0195.jpg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UB0195</v>
      </c>
      <c r="AI289" s="33">
        <v>0</v>
      </c>
    </row>
    <row r="290" spans="1:35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https://github.com/uberboutique/whataform-repo/raw/main/pictures/UB0196.jpg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UB0196</v>
      </c>
      <c r="AI290" s="33">
        <v>0</v>
      </c>
    </row>
    <row r="291" spans="1:35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https://github.com/uberboutique/whataform-repo/raw/main/pictures/UB0197.jpg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UB0197</v>
      </c>
      <c r="AI291" s="33">
        <v>0</v>
      </c>
    </row>
    <row r="292" spans="1:35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https://github.com/uberboutique/whataform-repo/raw/main/pictures/UB0198.jpg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UB0198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https://github.com/uberboutique/whataform-repo/raw/main/pictures/V0096.jpg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https://github.com/uberboutique/whataform-repo/raw/main/pictures/V0097.jpg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https://github.com/uberboutique/whataform-repo/raw/main/pictures/UB0199.jpg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3</v>
      </c>
      <c r="X296" s="33">
        <v>0</v>
      </c>
      <c r="Y296" s="33">
        <f t="shared" si="4"/>
        <v>1</v>
      </c>
      <c r="AG296" s="33" t="str">
        <f>STOCK!A296</f>
        <v>UB0199</v>
      </c>
      <c r="AI296" s="33">
        <v>0</v>
      </c>
    </row>
    <row r="297" spans="1:35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https://github.com/uberboutique/whataform-repo/raw/main/pictures/UB0200.jpg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UB0200</v>
      </c>
      <c r="AI297" s="33">
        <v>0</v>
      </c>
    </row>
    <row r="298" spans="1:35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https://github.com/uberboutique/whataform-repo/raw/main/pictures/UB0201.jpg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3</v>
      </c>
      <c r="X298" s="33">
        <v>0</v>
      </c>
      <c r="Y298" s="33">
        <f t="shared" si="4"/>
        <v>1</v>
      </c>
      <c r="AG298" s="33" t="str">
        <f>STOCK!A298</f>
        <v>UB0201</v>
      </c>
      <c r="AI298" s="33">
        <v>0</v>
      </c>
    </row>
    <row r="299" spans="1:35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https://github.com/uberboutique/whataform-repo/raw/main/pictures/UB0202.jpg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3</v>
      </c>
      <c r="X300" s="33">
        <v>0</v>
      </c>
      <c r="Y300" s="33">
        <f t="shared" si="4"/>
        <v>1</v>
      </c>
      <c r="AG300" s="33" t="str">
        <f>STOCK!A300</f>
        <v>UB0202</v>
      </c>
      <c r="AI300" s="33">
        <v>0</v>
      </c>
    </row>
    <row r="301" spans="1:35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https://github.com/uberboutique/whataform-repo/raw/main/pictures/UB0203.jpg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3</v>
      </c>
      <c r="X301" s="33">
        <v>0</v>
      </c>
      <c r="Y301" s="33">
        <f t="shared" si="4"/>
        <v>1</v>
      </c>
      <c r="AG301" s="33" t="str">
        <f>STOCK!A301</f>
        <v>UB0203</v>
      </c>
      <c r="AI301" s="33">
        <v>0</v>
      </c>
    </row>
    <row r="302" spans="1:35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https://github.com/uberboutique/whataform-repo/raw/main/pictures/UB0204.jpg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2</v>
      </c>
      <c r="X302" s="33">
        <v>0</v>
      </c>
      <c r="Y302" s="33">
        <f t="shared" si="4"/>
        <v>1</v>
      </c>
      <c r="AG302" s="33" t="str">
        <f>STOCK!A302</f>
        <v>UB0204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https://github.com/uberboutique/whataform-repo/raw/main/pictures/V0106.jpg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https://github.com/uberboutique/whataform-repo/raw/main/pictures/UB0205.jpg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4</v>
      </c>
      <c r="X304" s="33">
        <v>0</v>
      </c>
      <c r="Y304" s="33">
        <f t="shared" si="4"/>
        <v>1</v>
      </c>
      <c r="AG304" s="33" t="str">
        <f>STOCK!A304</f>
        <v>UB0205</v>
      </c>
      <c r="AI304" s="33">
        <v>0</v>
      </c>
    </row>
    <row r="305" spans="1:35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https://github.com/uberboutique/whataform-repo/raw/main/pictures/UB0206.jpg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2</v>
      </c>
      <c r="X305" s="33">
        <v>0</v>
      </c>
      <c r="Y305" s="33">
        <f t="shared" si="4"/>
        <v>1</v>
      </c>
      <c r="AG305" s="33" t="str">
        <f>STOCK!A305</f>
        <v>UB0206</v>
      </c>
      <c r="AI305" s="33">
        <v>0</v>
      </c>
    </row>
    <row r="306" spans="1:35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https://github.com/uberboutique/whataform-repo/raw/main/pictures/UB0207.jpg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UB0207</v>
      </c>
      <c r="AI307" s="33">
        <v>0</v>
      </c>
    </row>
    <row r="308" spans="1:35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https://github.com/uberboutique/whataform-repo/raw/main/pictures/UB0208.jpg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1</v>
      </c>
      <c r="X308" s="33">
        <v>0</v>
      </c>
      <c r="Y308" s="33">
        <f t="shared" si="4"/>
        <v>1</v>
      </c>
      <c r="AG308" s="33" t="str">
        <f>STOCK!A308</f>
        <v>UB0208</v>
      </c>
      <c r="AI308" s="33">
        <v>0</v>
      </c>
    </row>
    <row r="309" spans="1:35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https://github.com/uberboutique/whataform-repo/raw/main/pictures/UB0209.jpg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3</v>
      </c>
      <c r="X309" s="33">
        <v>0</v>
      </c>
      <c r="Y309" s="33">
        <f t="shared" si="4"/>
        <v>1</v>
      </c>
      <c r="AG309" s="33" t="str">
        <f>STOCK!A309</f>
        <v>UB0209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https://github.com/uberboutique/whataform-repo/raw/main/pictures/V0113.jpg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https://github.com/uberboutique/whataform-repo/raw/main/pictures/V0114.jpg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https://github.com/uberboutique/whataform-repo/raw/main/pictures/V0115.jpg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https://github.com/uberboutique/whataform-repo/raw/main/pictures/V0116.jpg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https://github.com/uberboutique/whataform-repo/raw/main/pictures/V0117.jpg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https://github.com/uberboutique/whataform-repo/raw/main/pictures/V0118.jpg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https://github.com/uberboutique/whataform-repo/raw/main/pictures/UB0210.jpg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3</v>
      </c>
      <c r="X316" s="33">
        <v>0</v>
      </c>
      <c r="Y316" s="33">
        <f t="shared" si="4"/>
        <v>1</v>
      </c>
      <c r="AG316" s="33" t="str">
        <f>STOCK!A316</f>
        <v>UB0210</v>
      </c>
      <c r="AI316" s="33">
        <v>0</v>
      </c>
    </row>
    <row r="317" spans="1:35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https://github.com/uberboutique/whataform-repo/raw/main/pictures/UB0211.jpg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UB0211</v>
      </c>
      <c r="AI317" s="33">
        <v>0</v>
      </c>
    </row>
    <row r="318" spans="1:35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https://github.com/uberboutique/whataform-repo/raw/main/pictures/UB0212.jpg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UB0212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https://github.com/uberboutique/whataform-repo/raw/main/pictures/B0043.jpg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https://github.com/uberboutique/whataform-repo/raw/main/pictures/B0044.jpg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https://github.com/uberboutique/whataform-repo/raw/main/pictures/B0045.jpg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https://github.com/uberboutique/whataform-repo/raw/main/pictures/UB0213.jpg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UB0213</v>
      </c>
      <c r="AI322" s="33">
        <v>0</v>
      </c>
    </row>
    <row r="323" spans="1:35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https://github.com/uberboutique/whataform-repo/raw/main/pictures/UB0214.jpg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3</v>
      </c>
      <c r="X323" s="33">
        <v>0</v>
      </c>
      <c r="Y323" s="33">
        <f t="shared" ref="Y323:Y366" si="5">IF(V323&gt;0,1,0)</f>
        <v>1</v>
      </c>
      <c r="AG323" s="33" t="str">
        <f>STOCK!A323</f>
        <v>UB0214</v>
      </c>
      <c r="AI323" s="33">
        <v>0</v>
      </c>
    </row>
    <row r="324" spans="1:35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https://github.com/uberboutique/whataform-repo/raw/main/pictures/UB0215.jpg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UB0215</v>
      </c>
      <c r="AI325" s="33">
        <v>0</v>
      </c>
    </row>
    <row r="326" spans="1:35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https://github.com/uberboutique/whataform-repo/raw/main/pictures/UB0216.jpg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UB0216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https://github.com/uberboutique/whataform-repo/raw/main/pictures/V0120.jpg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https://github.com/uberboutique/whataform-repo/raw/main/pictures/V0121.jpg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https://github.com/uberboutique/whataform-repo/raw/main/pictures/UB0217.jpg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UB0217</v>
      </c>
      <c r="AI330" s="33">
        <v>0</v>
      </c>
    </row>
    <row r="331" spans="1:35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https://github.com/uberboutique/whataform-repo/raw/main/pictures/UB0218.jpg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UB0218</v>
      </c>
      <c r="AI331" s="33">
        <v>0</v>
      </c>
    </row>
    <row r="332" spans="1:35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https://github.com/uberboutique/whataform-repo/raw/main/pictures/UB0219.jpg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UB0219</v>
      </c>
      <c r="AI332" s="33">
        <v>0</v>
      </c>
    </row>
    <row r="333" spans="1:35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https://github.com/uberboutique/whataform-repo/raw/main/pictures/UB0220.jpg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UB0220</v>
      </c>
      <c r="AI333" s="33">
        <v>0</v>
      </c>
    </row>
    <row r="334" spans="1:35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https://github.com/uberboutique/whataform-repo/raw/main/pictures/UB0221.jpg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UB0221</v>
      </c>
      <c r="AI334" s="33">
        <v>0</v>
      </c>
    </row>
    <row r="335" spans="1:35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https://github.com/uberboutique/whataform-repo/raw/main/pictures/UB0222.jpg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UB0222</v>
      </c>
      <c r="AI335" s="33">
        <v>0</v>
      </c>
    </row>
    <row r="336" spans="1:35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https://github.com/uberboutique/whataform-repo/raw/main/pictures/UB0223.jpg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UB0223</v>
      </c>
      <c r="AI336" s="33">
        <v>0</v>
      </c>
    </row>
    <row r="337" spans="1:35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https://github.com/uberboutique/whataform-repo/raw/main/pictures/UB0224.jpg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UB0224</v>
      </c>
      <c r="AI337" s="33">
        <v>0</v>
      </c>
    </row>
    <row r="338" spans="1:35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https://github.com/uberboutique/whataform-repo/raw/main/pictures/UB0225.jpg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UB0225</v>
      </c>
      <c r="AI338" s="33">
        <v>0</v>
      </c>
    </row>
    <row r="339" spans="1:35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https://github.com/uberboutique/whataform-repo/raw/main/pictures/UB0226.jpg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UB0226</v>
      </c>
      <c r="AI339" s="33">
        <v>0</v>
      </c>
    </row>
    <row r="340" spans="1:35" x14ac:dyDescent="0.15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https://github.com/uberboutique/whataform-repo/raw/main/pictures/UB0227.jpg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UB0227</v>
      </c>
      <c r="AI340" s="33">
        <v>0</v>
      </c>
    </row>
    <row r="341" spans="1:35" x14ac:dyDescent="0.15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https://github.com/uberboutique/whataform-repo/raw/main/pictures/UB0228.jpg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UB0228</v>
      </c>
      <c r="AI341" s="33">
        <v>0</v>
      </c>
    </row>
    <row r="342" spans="1:35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https://github.com/uberboutique/whataform-repo/raw/main/pictures/UB0229.jpg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UB0229</v>
      </c>
      <c r="AI342" s="33">
        <v>0</v>
      </c>
    </row>
    <row r="343" spans="1:35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https://github.com/uberboutique/whataform-repo/raw/main/pictures/UB0230.jpg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UB0230</v>
      </c>
      <c r="AI343" s="33">
        <v>0</v>
      </c>
    </row>
    <row r="344" spans="1:35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https://github.com/uberboutique/whataform-repo/raw/main/pictures/UB0231.jpg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UB0231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https://github.com/uberboutique/whataform-repo/raw/main/pictures/B0054.jpg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https://github.com/uberboutique/whataform-repo/raw/main/pictures/UB0232.jpg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UB0232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https://github.com/uberboutique/whataform-repo/raw/main/pictures/B0056.jpg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1</v>
      </c>
      <c r="X347" s="33">
        <v>0</v>
      </c>
      <c r="Y347" s="33">
        <f t="shared" si="5"/>
        <v>1</v>
      </c>
      <c r="AG347" s="33" t="str">
        <f>STOCK!A348</f>
        <v>B0056</v>
      </c>
      <c r="AI347" s="33">
        <v>0</v>
      </c>
    </row>
    <row r="348" spans="1:35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https://github.com/uberboutique/whataform-repo/raw/main/pictures/UB0233.jpg</v>
      </c>
      <c r="J349" s="33">
        <f>STOCK!L350</f>
        <v>0</v>
      </c>
      <c r="K349" s="33">
        <f>STOCK!M350</f>
        <v>19</v>
      </c>
      <c r="L349" s="33">
        <f>STOCK!N350</f>
        <v>0</v>
      </c>
      <c r="U349" s="33">
        <v>1</v>
      </c>
      <c r="V349" s="33">
        <f>STOCK!Q350</f>
        <v>1</v>
      </c>
      <c r="X349" s="33">
        <v>0</v>
      </c>
      <c r="Y349" s="33">
        <f t="shared" si="5"/>
        <v>1</v>
      </c>
      <c r="AG349" s="33" t="str">
        <f>STOCK!A350</f>
        <v>UB0233</v>
      </c>
      <c r="AI349" s="33">
        <v>0</v>
      </c>
    </row>
    <row r="350" spans="1:35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https://github.com/uberboutique/whataform-repo/raw/main/pictures/UB0234.jpg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3</v>
      </c>
      <c r="X350" s="33">
        <v>0</v>
      </c>
      <c r="Y350" s="33">
        <f t="shared" si="5"/>
        <v>1</v>
      </c>
      <c r="AG350" s="33" t="str">
        <f>STOCK!A351</f>
        <v>UB0234</v>
      </c>
      <c r="AI350" s="33">
        <v>0</v>
      </c>
    </row>
    <row r="351" spans="1:35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https://github.com/uberboutique/whataform-repo/raw/main/pictures/UB0235.jpg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UB0235</v>
      </c>
      <c r="AI351" s="33">
        <v>0</v>
      </c>
    </row>
    <row r="352" spans="1:35" x14ac:dyDescent="0.15">
      <c r="A352" s="33" t="str">
        <f>STOCK!C353</f>
        <v>PRODUCT</v>
      </c>
      <c r="B352" s="33" t="str">
        <f>STOCK!D353</f>
        <v>Lencería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https://github.com/uberboutique/whataform-repo/raw/main/pictures/UB0236.jpg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UB0236</v>
      </c>
      <c r="AI352" s="33">
        <v>0</v>
      </c>
    </row>
    <row r="353" spans="1:35" x14ac:dyDescent="0.15">
      <c r="A353" s="33" t="str">
        <f>STOCK!C354</f>
        <v>PRODUCT</v>
      </c>
      <c r="B353" s="33" t="str">
        <f>STOCK!D354</f>
        <v>Lencería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https://github.com/uberboutique/whataform-repo/raw/main/pictures/UB0237.jpg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UB0237</v>
      </c>
      <c r="AI353" s="33">
        <v>0</v>
      </c>
    </row>
    <row r="354" spans="1:35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https://github.com/uberboutique/whataform-repo/raw/main/pictures/UB0238.jpg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UB0238</v>
      </c>
      <c r="AI354" s="36" t="s">
        <v>926</v>
      </c>
    </row>
    <row r="355" spans="1:35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https://github.com/uberboutique/whataform-repo/raw/main/pictures/UB0239.jpg</v>
      </c>
      <c r="J355" s="33">
        <f>STOCK!L356</f>
        <v>0</v>
      </c>
      <c r="K355" s="33">
        <f>STOCK!M356</f>
        <v>35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UB0239</v>
      </c>
      <c r="AI355" s="33">
        <v>0</v>
      </c>
    </row>
    <row r="356" spans="1:35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https://github.com/uberboutique/whataform-repo/raw/main/pictures/UB0240.jpg</v>
      </c>
      <c r="J356" s="33">
        <f>STOCK!L357</f>
        <v>0</v>
      </c>
      <c r="K356" s="33">
        <f>STOCK!M357</f>
        <v>35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UB0240</v>
      </c>
      <c r="AI356" s="33">
        <v>0</v>
      </c>
    </row>
    <row r="357" spans="1:35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https://github.com/uberboutique/whataform-repo/raw/main/pictures/UB0241.jpg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3</v>
      </c>
      <c r="X357" s="33">
        <v>0</v>
      </c>
      <c r="Y357" s="33">
        <f t="shared" si="5"/>
        <v>1</v>
      </c>
      <c r="AG357" s="33" t="str">
        <f>STOCK!A358</f>
        <v>UB0241</v>
      </c>
      <c r="AI357" s="33">
        <v>0</v>
      </c>
    </row>
    <row r="358" spans="1:35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https://github.com/uberboutique/whataform-repo/raw/main/pictures/UB0242.jpg</v>
      </c>
      <c r="J358" s="33">
        <f>STOCK!L359</f>
        <v>0</v>
      </c>
      <c r="K358" s="33">
        <f>STOCK!M359</f>
        <v>30</v>
      </c>
      <c r="L358" s="33">
        <f>STOCK!N359</f>
        <v>0</v>
      </c>
      <c r="U358" s="33">
        <v>1</v>
      </c>
      <c r="V358" s="33">
        <f>STOCK!Q359</f>
        <v>1</v>
      </c>
      <c r="X358" s="33">
        <v>0</v>
      </c>
      <c r="Y358" s="33">
        <f t="shared" si="5"/>
        <v>1</v>
      </c>
      <c r="AG358" s="33" t="str">
        <f>STOCK!A359</f>
        <v>UB0242</v>
      </c>
      <c r="AI358" s="33">
        <v>0</v>
      </c>
    </row>
    <row r="359" spans="1:35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https://github.com/uberboutique/whataform-repo/raw/main/pictures/UB0243.jpg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UB0243</v>
      </c>
      <c r="AI359" s="33">
        <v>0</v>
      </c>
    </row>
    <row r="360" spans="1:35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https://github.com/uberboutique/whataform-repo/raw/main/pictures/UB0244.jpg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0</v>
      </c>
      <c r="X360" s="33">
        <v>0</v>
      </c>
      <c r="Y360" s="33">
        <f t="shared" si="5"/>
        <v>0</v>
      </c>
      <c r="AG360" s="33" t="str">
        <f>STOCK!A361</f>
        <v>UB0244</v>
      </c>
      <c r="AI360" s="33">
        <v>0</v>
      </c>
    </row>
    <row r="361" spans="1:35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https://github.com/uberboutique/whataform-repo/raw/main/pictures/UB0245.jpg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UB0245</v>
      </c>
      <c r="AI361" s="33">
        <v>0</v>
      </c>
    </row>
    <row r="362" spans="1:35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https://github.com/uberboutique/whataform-repo/raw/main/pictures/UB0246.jpg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UB0246</v>
      </c>
      <c r="AI362" s="33">
        <v>0</v>
      </c>
    </row>
    <row r="363" spans="1:35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https://github.com/uberboutique/whataform-repo/raw/main/pictures/UB0247.jpg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UB0247</v>
      </c>
      <c r="AI363" s="33">
        <v>0</v>
      </c>
    </row>
    <row r="364" spans="1:35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https://github.com/uberboutique/whataform-repo/raw/main/pictures/UB0248.jpg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UB0248</v>
      </c>
      <c r="AI364" s="33">
        <v>0</v>
      </c>
    </row>
    <row r="365" spans="1:35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https://github.com/uberboutique/whataform-repo/raw/main/pictures/UB0249.jpg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UB0249</v>
      </c>
      <c r="AI365" s="33">
        <v>0</v>
      </c>
    </row>
    <row r="366" spans="1:35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https://github.com/uberboutique/whataform-repo/raw/main/pictures/UB0250.jpg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UB0250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https://github.com/uberboutique/whataform-repo/raw/main/pictures/B00058.jpg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https://github.com/uberboutique/whataform-repo/raw/main/pictures/UB0251.jpg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UB0251</v>
      </c>
      <c r="AI369" s="33">
        <v>0</v>
      </c>
    </row>
    <row r="370" spans="1:35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https://github.com/uberboutique/whataform-repo/raw/main/pictures/UB0252.jpg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UB0252</v>
      </c>
      <c r="AI370" s="33">
        <v>0</v>
      </c>
    </row>
    <row r="371" spans="1:35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https://github.com/uberboutique/whataform-repo/raw/main/pictures/UB0253.jpg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UB0253</v>
      </c>
      <c r="AI371" s="33">
        <v>0</v>
      </c>
    </row>
    <row r="372" spans="1:35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https://github.com/uberboutique/whataform-repo/raw/main/pictures/UB0254.jpg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UB0254</v>
      </c>
      <c r="AI372" s="33">
        <v>0</v>
      </c>
    </row>
    <row r="373" spans="1:35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https://github.com/uberboutique/whataform-repo/raw/main/pictures/UB0255.jpg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UB0255</v>
      </c>
      <c r="AI373" s="33">
        <v>0</v>
      </c>
    </row>
    <row r="374" spans="1:35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https://github.com/uberboutique/whataform-repo/raw/main/pictures/UB0256.jpg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UB0256</v>
      </c>
      <c r="AI374" s="33">
        <v>0</v>
      </c>
    </row>
    <row r="375" spans="1:35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https://github.com/uberboutique/whataform-repo/raw/main/pictures/UB0257.jpg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UB0257</v>
      </c>
      <c r="AI375" s="33">
        <v>0</v>
      </c>
    </row>
    <row r="376" spans="1:35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https://github.com/uberboutique/whataform-repo/raw/main/pictures/UB0258.jpg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UB0258</v>
      </c>
      <c r="AI376" s="33">
        <v>0</v>
      </c>
    </row>
    <row r="377" spans="1:35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20</v>
      </c>
      <c r="L377" s="33">
        <f>STOCK!N378</f>
        <v>0</v>
      </c>
      <c r="U377" s="33">
        <v>1</v>
      </c>
      <c r="V377" s="33">
        <f>STOCK!Q378</f>
        <v>0</v>
      </c>
      <c r="X377" s="33">
        <v>0</v>
      </c>
      <c r="Y377" s="33">
        <f t="shared" si="6"/>
        <v>0</v>
      </c>
      <c r="AG377" s="33" t="str">
        <f>STOCK!A378</f>
        <v>P0024</v>
      </c>
      <c r="AI377" s="33">
        <v>0</v>
      </c>
    </row>
    <row r="378" spans="1:35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https://github.com/uberboutique/whataform-repo/raw/main/pictures/UB0259.jpg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UB0259</v>
      </c>
      <c r="AI378" s="33">
        <v>0</v>
      </c>
    </row>
    <row r="379" spans="1:35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https://github.com/uberboutique/whataform-repo/raw/main/pictures/UB0260.jpg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UB0260</v>
      </c>
      <c r="AI379" s="33">
        <v>0</v>
      </c>
    </row>
    <row r="380" spans="1:35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https://github.com/uberboutique/whataform-repo/raw/main/pictures/UB0261.jpg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UB0261</v>
      </c>
      <c r="AI380" s="33">
        <v>0</v>
      </c>
    </row>
    <row r="381" spans="1:35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https://github.com/uberboutique/whataform-repo/raw/main/pictures/UB0262.jpg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UB0262</v>
      </c>
      <c r="AI381" s="33">
        <v>0</v>
      </c>
    </row>
    <row r="382" spans="1:35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https://github.com/uberboutique/whataform-repo/raw/main/pictures/UB0263.jpg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UB0263</v>
      </c>
      <c r="AI382" s="33">
        <v>0</v>
      </c>
    </row>
    <row r="383" spans="1:35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https://github.com/uberboutique/whataform-repo/raw/main/pictures/UB0264.jpg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UB0264</v>
      </c>
      <c r="AI383" s="33">
        <v>0</v>
      </c>
    </row>
    <row r="384" spans="1:35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https://github.com/uberboutique/whataform-repo/raw/main/pictures/UB0265.jpg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1</v>
      </c>
      <c r="X384" s="33">
        <v>0</v>
      </c>
      <c r="Y384" s="33">
        <f t="shared" si="6"/>
        <v>1</v>
      </c>
      <c r="AG384" s="33" t="str">
        <f>STOCK!A385</f>
        <v>UB0265</v>
      </c>
      <c r="AI384" s="33">
        <v>0</v>
      </c>
    </row>
    <row r="385" spans="1:35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https://github.com/uberboutique/whataform-repo/raw/main/pictures/UB0266.jpg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UB0266</v>
      </c>
      <c r="AI385" s="33">
        <v>0</v>
      </c>
    </row>
    <row r="386" spans="1:35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https://github.com/uberboutique/whataform-repo/raw/main/pictures/UB0267.jpg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UB0267</v>
      </c>
      <c r="AI386" s="33">
        <v>0</v>
      </c>
    </row>
    <row r="387" spans="1:35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https://github.com/uberboutique/whataform-repo/raw/main/pictures/UB0268.jpg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UB0268</v>
      </c>
      <c r="AI387" s="33">
        <v>0</v>
      </c>
    </row>
    <row r="388" spans="1:35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https://github.com/uberboutique/whataform-repo/raw/main/pictures/UB0269.jpg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UB0269</v>
      </c>
      <c r="AI388" s="33">
        <v>0</v>
      </c>
    </row>
    <row r="389" spans="1:35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https://github.com/uberboutique/whataform-repo/raw/main/pictures/BU0270.jpg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BU0270</v>
      </c>
      <c r="AI389" s="33">
        <v>0</v>
      </c>
    </row>
    <row r="390" spans="1:35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https://github.com/uberboutique/whataform-repo/raw/main/pictures/BU0271.jpg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BU0271</v>
      </c>
      <c r="AI390" s="33">
        <v>0</v>
      </c>
    </row>
    <row r="391" spans="1:35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https://github.com/uberboutique/whataform-repo/raw/main/pictures/BU0272.jpg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BU0272</v>
      </c>
      <c r="AI391" s="33">
        <v>0</v>
      </c>
    </row>
    <row r="392" spans="1:35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https://github.com/uberboutique/whataform-repo/raw/main/pictures/BU0273.jpg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BU0273</v>
      </c>
      <c r="AI392" s="33">
        <v>0</v>
      </c>
    </row>
    <row r="393" spans="1:35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https://github.com/uberboutique/whataform-repo/raw/main/pictures/BU0274.jpg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BU0274</v>
      </c>
      <c r="AI393" s="33">
        <v>0</v>
      </c>
    </row>
    <row r="394" spans="1:35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https://github.com/uberboutique/whataform-repo/raw/main/pictures/BU0275.jpg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BU0275</v>
      </c>
      <c r="AI394" s="33">
        <v>0</v>
      </c>
    </row>
    <row r="395" spans="1:35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https://github.com/uberboutique/whataform-repo/raw/main/pictures/BU0276.jpg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BU0276</v>
      </c>
      <c r="AI395" s="33">
        <v>0</v>
      </c>
    </row>
    <row r="396" spans="1:35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https://github.com/uberboutique/whataform-repo/raw/main/pictures/BU0277.jpg</v>
      </c>
      <c r="J396" s="33">
        <f>STOCK!L397</f>
        <v>0</v>
      </c>
      <c r="K396" s="33">
        <f>STOCK!M397</f>
        <v>35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BU0277</v>
      </c>
      <c r="AI396" s="33">
        <v>0</v>
      </c>
    </row>
    <row r="397" spans="1:35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https://github.com/uberboutique/whataform-repo/raw/main/pictures/BU0278.jpg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BU0278</v>
      </c>
      <c r="AI397" s="33">
        <v>0</v>
      </c>
    </row>
    <row r="398" spans="1:35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https://github.com/uberboutique/whataform-repo/raw/main/pictures/BU0279.jpg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0</v>
      </c>
      <c r="X398" s="33">
        <v>0</v>
      </c>
      <c r="Y398" s="33">
        <f t="shared" si="7"/>
        <v>0</v>
      </c>
      <c r="AG398" s="33" t="str">
        <f>STOCK!A399</f>
        <v>BU0279</v>
      </c>
      <c r="AI398" s="33">
        <v>0</v>
      </c>
    </row>
    <row r="399" spans="1:35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https://github.com/uberboutique/whataform-repo/raw/main/pictures/BU0280.jpg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BU0280</v>
      </c>
      <c r="AI399" s="33">
        <v>0</v>
      </c>
    </row>
    <row r="400" spans="1:35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https://github.com/uberboutique/whataform-repo/raw/main/pictures/BU0281.jpg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BU0281</v>
      </c>
      <c r="AI400" s="33">
        <v>0</v>
      </c>
    </row>
    <row r="401" spans="1:35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https://github.com/uberboutique/whataform-repo/raw/main/pictures/BU0282.jpg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BU0282</v>
      </c>
      <c r="AI401" s="33">
        <v>0</v>
      </c>
    </row>
    <row r="402" spans="1:35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https://github.com/uberboutique/whataform-repo/raw/main/pictures/BU0283.jpg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BU0283</v>
      </c>
      <c r="AI402" s="33">
        <v>0</v>
      </c>
    </row>
    <row r="403" spans="1:35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https://github.com/uberboutique/whataform-repo/raw/main/pictures/BU0284.jpg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BU0284</v>
      </c>
      <c r="AI403" s="33">
        <v>0</v>
      </c>
    </row>
    <row r="404" spans="1:35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https://github.com/uberboutique/whataform-repo/raw/main/pictures/BU0285.jpg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BU0285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https://github.com/uberboutique/whataform-repo/raw/main/pictures/A0018.jpg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https://github.com/uberboutique/whataform-repo/raw/main/pictures/BU0286.jpg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BU0286</v>
      </c>
      <c r="AI406" s="33">
        <v>0</v>
      </c>
    </row>
    <row r="407" spans="1:35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https://github.com/uberboutique/whataform-repo/raw/main/pictures/BU0287.jpg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0</v>
      </c>
      <c r="X407" s="33">
        <v>0</v>
      </c>
      <c r="Y407" s="33">
        <f t="shared" si="7"/>
        <v>0</v>
      </c>
      <c r="AG407" s="33" t="str">
        <f>STOCK!A408</f>
        <v>BU0287</v>
      </c>
      <c r="AI407" s="33">
        <v>0</v>
      </c>
    </row>
    <row r="408" spans="1:35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https://github.com/uberboutique/whataform-repo/raw/main/pictures/BU0288.jpg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BU0288</v>
      </c>
      <c r="AI408" s="33">
        <v>0</v>
      </c>
    </row>
    <row r="409" spans="1:35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https://github.com/uberboutique/whataform-repo/raw/main/pictures/BU0289.jpg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BU0289</v>
      </c>
      <c r="AI409" s="33">
        <v>0</v>
      </c>
    </row>
    <row r="410" spans="1:35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https://github.com/uberboutique/whataform-repo/raw/main/pictures/BU0290.jpg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BU0290</v>
      </c>
      <c r="AI410" s="33">
        <v>0</v>
      </c>
    </row>
    <row r="411" spans="1:35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https://github.com/uberboutique/whataform-repo/raw/main/pictures/BU0291.jpg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BU0291</v>
      </c>
      <c r="AI411" s="33">
        <v>0</v>
      </c>
    </row>
    <row r="412" spans="1:35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https://github.com/uberboutique/whataform-repo/raw/main/pictures/BU0292.jpg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BU0292</v>
      </c>
      <c r="AI412" s="33">
        <v>0</v>
      </c>
    </row>
    <row r="413" spans="1:35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https://github.com/uberboutique/whataform-repo/raw/main/pictures/BU0293.jpg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BU0293</v>
      </c>
      <c r="AI413" s="33">
        <v>0</v>
      </c>
    </row>
    <row r="414" spans="1:35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https://github.com/uberboutique/whataform-repo/raw/main/pictures/BU0294.jpg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BU0294</v>
      </c>
      <c r="AI414" s="33">
        <v>0</v>
      </c>
    </row>
    <row r="415" spans="1:35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https://github.com/uberboutique/whataform-repo/raw/main/pictures/UB0295.jpg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UB0295</v>
      </c>
      <c r="AI415" s="33">
        <v>0</v>
      </c>
    </row>
    <row r="416" spans="1:35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https://github.com/uberboutique/whataform-repo/raw/main/pictures/UB0296.jpg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UB0296</v>
      </c>
      <c r="AI416" s="33">
        <v>0</v>
      </c>
    </row>
    <row r="417" spans="1:35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única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https://github.com/uberboutique/whataform-repo/raw/main/pictures/UB0297.jpg</v>
      </c>
      <c r="J417" s="33">
        <f>STOCK!L418</f>
        <v>0</v>
      </c>
      <c r="K417" s="33">
        <f>STOCK!M418</f>
        <v>7</v>
      </c>
      <c r="L417" s="33">
        <f>STOCK!N418</f>
        <v>0</v>
      </c>
      <c r="U417" s="33">
        <v>1</v>
      </c>
      <c r="V417" s="33">
        <f>STOCK!Q418</f>
        <v>1</v>
      </c>
      <c r="X417" s="33">
        <v>0</v>
      </c>
      <c r="Y417" s="33">
        <f t="shared" si="7"/>
        <v>1</v>
      </c>
      <c r="AG417" s="33" t="str">
        <f>STOCK!A418</f>
        <v>UB0297</v>
      </c>
      <c r="AI417" s="33">
        <v>0</v>
      </c>
    </row>
    <row r="418" spans="1:35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https://github.com/uberboutique/whataform-repo/raw/main/pictures/BU0298.jpg</v>
      </c>
      <c r="J418" s="33">
        <f>STOCK!L419</f>
        <v>0</v>
      </c>
      <c r="K418" s="33">
        <f>STOCK!M419</f>
        <v>7</v>
      </c>
      <c r="L418" s="33">
        <f>STOCK!N419</f>
        <v>0</v>
      </c>
      <c r="U418" s="33">
        <v>1</v>
      </c>
      <c r="V418" s="33">
        <f>STOCK!Q419</f>
        <v>3</v>
      </c>
      <c r="X418" s="33">
        <v>0</v>
      </c>
      <c r="Y418" s="33">
        <f t="shared" si="7"/>
        <v>1</v>
      </c>
      <c r="AG418" s="33" t="str">
        <f>STOCK!A419</f>
        <v>BU0298</v>
      </c>
      <c r="AI418" s="33">
        <v>0</v>
      </c>
    </row>
    <row r="419" spans="1:35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https://github.com/uberboutique/whataform-repo/raw/main/pictures/BU0299.jpg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BU0299</v>
      </c>
      <c r="AI419" s="33">
        <v>0</v>
      </c>
    </row>
    <row r="420" spans="1:35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https://github.com/uberboutique/whataform-repo/raw/main/pictures/BU0300.jpg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BU0300</v>
      </c>
      <c r="AI420" s="33">
        <v>0</v>
      </c>
    </row>
    <row r="421" spans="1:35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https://github.com/uberboutique/whataform-repo/raw/main/pictures/BU0301.jpg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BU0301</v>
      </c>
      <c r="AI421" s="33">
        <v>0</v>
      </c>
    </row>
    <row r="422" spans="1:35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https://github.com/uberboutique/whataform-repo/raw/main/pictures/BU0302.jpg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2</v>
      </c>
      <c r="X422" s="33">
        <v>0</v>
      </c>
      <c r="Y422" s="33">
        <f t="shared" si="7"/>
        <v>1</v>
      </c>
      <c r="AG422" s="33" t="str">
        <f>STOCK!A423</f>
        <v>BU0302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https://github.com/uberboutique/whataform-repo/raw/main/pictures/BU0303.jpg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0</v>
      </c>
      <c r="X423" s="33">
        <v>0</v>
      </c>
      <c r="Y423" s="33">
        <f t="shared" si="7"/>
        <v>0</v>
      </c>
      <c r="AG423" s="33" t="str">
        <f>STOCK!A424</f>
        <v>BU0303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https://github.com/uberboutique/whataform-repo/raw/main/pictures/BU0304.jpg</v>
      </c>
      <c r="J424" s="33">
        <f>STOCK!L425</f>
        <v>0</v>
      </c>
      <c r="K424" s="33">
        <f>STOCK!M425</f>
        <v>14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BU0304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https://github.com/uberboutique/whataform-repo/raw/main/pictures/BU0305.jpg</v>
      </c>
      <c r="J425" s="33">
        <f>STOCK!L426</f>
        <v>0</v>
      </c>
      <c r="K425" s="33">
        <f>STOCK!M426</f>
        <v>14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BU0305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https://github.com/uberboutique/whataform-repo/raw/main/pictures/T0047.jpg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https://github.com/uberboutique/whataform-repo/raw/main/pictures/BU0306.jpg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BU0306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https://github.com/uberboutique/whataform-repo/raw/main/pictures/BU0307.jpg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0</v>
      </c>
      <c r="X428" s="33">
        <v>0</v>
      </c>
      <c r="Y428" s="33">
        <f t="shared" si="7"/>
        <v>0</v>
      </c>
      <c r="AG428" s="33" t="str">
        <f>STOCK!A429</f>
        <v>BU0307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https://github.com/uberboutique/whataform-repo/raw/main/pictures/BU0308.jpg</v>
      </c>
      <c r="J429" s="33">
        <f>STOCK!L430</f>
        <v>0</v>
      </c>
      <c r="K429" s="33">
        <f>STOCK!M430</f>
        <v>35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BU0308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https://github.com/uberboutique/whataform-repo/raw/main/pictures/BU0309.jpg</v>
      </c>
      <c r="J430" s="33">
        <f>STOCK!L431</f>
        <v>0</v>
      </c>
      <c r="K430" s="33">
        <f>STOCK!M431</f>
        <v>35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BU0309</v>
      </c>
      <c r="AI430" s="33">
        <v>0</v>
      </c>
    </row>
    <row r="431" spans="1:35" x14ac:dyDescent="0.15">
      <c r="A431" s="33">
        <f>STOCK!C574</f>
        <v>0</v>
      </c>
      <c r="B431" s="33">
        <f>STOCK!D574</f>
        <v>0</v>
      </c>
      <c r="C431" s="33">
        <f>STOCK!E574</f>
        <v>0</v>
      </c>
      <c r="D431" s="33">
        <f>STOCK!F574</f>
        <v>0</v>
      </c>
      <c r="E431" s="33">
        <f>STOCK!G574</f>
        <v>0</v>
      </c>
      <c r="F431" s="33">
        <f>STOCK!H574</f>
        <v>0</v>
      </c>
      <c r="G431" s="33">
        <f>STOCK!I574</f>
        <v>0</v>
      </c>
      <c r="H431" s="33">
        <f>STOCK!J574</f>
        <v>0</v>
      </c>
      <c r="I431" s="33">
        <f>STOCK!K574</f>
        <v>0</v>
      </c>
      <c r="J431" s="33">
        <f>STOCK!L574</f>
        <v>0</v>
      </c>
      <c r="K431" s="33">
        <f>STOCK!M574</f>
        <v>0</v>
      </c>
      <c r="L431" s="33">
        <f>STOCK!N574</f>
        <v>0</v>
      </c>
      <c r="U431" s="33">
        <v>1</v>
      </c>
      <c r="V431" s="33">
        <f>STOCK!Q574</f>
        <v>0</v>
      </c>
      <c r="X431" s="33">
        <v>0</v>
      </c>
      <c r="Y431" s="33">
        <f t="shared" si="7"/>
        <v>0</v>
      </c>
      <c r="AG431" s="33">
        <f>STOCK!A574</f>
        <v>0</v>
      </c>
      <c r="AI431" s="33">
        <v>0</v>
      </c>
    </row>
    <row r="432" spans="1:35" x14ac:dyDescent="0.15">
      <c r="A432" s="33">
        <f>STOCK!C575</f>
        <v>0</v>
      </c>
      <c r="B432" s="33">
        <f>STOCK!D575</f>
        <v>0</v>
      </c>
      <c r="C432" s="33">
        <f>STOCK!E575</f>
        <v>0</v>
      </c>
      <c r="D432" s="33">
        <f>STOCK!F575</f>
        <v>0</v>
      </c>
      <c r="E432" s="33">
        <f>STOCK!G575</f>
        <v>0</v>
      </c>
      <c r="F432" s="33">
        <f>STOCK!H575</f>
        <v>0</v>
      </c>
      <c r="G432" s="33">
        <f>STOCK!I575</f>
        <v>0</v>
      </c>
      <c r="H432" s="33">
        <f>STOCK!J575</f>
        <v>0</v>
      </c>
      <c r="I432" s="33">
        <f>STOCK!K575</f>
        <v>0</v>
      </c>
      <c r="J432" s="33">
        <f>STOCK!L575</f>
        <v>0</v>
      </c>
      <c r="K432" s="33">
        <f>STOCK!M575</f>
        <v>0</v>
      </c>
      <c r="L432" s="33">
        <f>STOCK!N575</f>
        <v>0</v>
      </c>
      <c r="U432" s="33">
        <v>1</v>
      </c>
      <c r="V432" s="33">
        <f>STOCK!Q575</f>
        <v>0</v>
      </c>
      <c r="X432" s="33">
        <v>0</v>
      </c>
      <c r="Y432" s="33">
        <f t="shared" si="7"/>
        <v>0</v>
      </c>
      <c r="AG432" s="33">
        <f>STOCK!A575</f>
        <v>0</v>
      </c>
      <c r="AI432" s="33">
        <v>0</v>
      </c>
    </row>
    <row r="433" spans="1:35" x14ac:dyDescent="0.15">
      <c r="A433" s="33">
        <f>STOCK!C576</f>
        <v>0</v>
      </c>
      <c r="B433" s="33">
        <f>STOCK!D576</f>
        <v>0</v>
      </c>
      <c r="C433" s="33">
        <f>STOCK!E576</f>
        <v>0</v>
      </c>
      <c r="D433" s="33">
        <f>STOCK!F576</f>
        <v>0</v>
      </c>
      <c r="E433" s="33">
        <f>STOCK!G576</f>
        <v>0</v>
      </c>
      <c r="F433" s="33">
        <f>STOCK!H576</f>
        <v>0</v>
      </c>
      <c r="G433" s="33">
        <f>STOCK!I576</f>
        <v>0</v>
      </c>
      <c r="H433" s="33">
        <f>STOCK!J576</f>
        <v>0</v>
      </c>
      <c r="I433" s="33">
        <f>STOCK!K576</f>
        <v>0</v>
      </c>
      <c r="J433" s="33">
        <f>STOCK!L576</f>
        <v>0</v>
      </c>
      <c r="K433" s="33">
        <f>STOCK!M576</f>
        <v>0</v>
      </c>
      <c r="L433" s="33">
        <f>STOCK!N576</f>
        <v>0</v>
      </c>
      <c r="U433" s="33">
        <v>1</v>
      </c>
      <c r="V433" s="33">
        <f>STOCK!Q576</f>
        <v>0</v>
      </c>
      <c r="X433" s="33">
        <v>0</v>
      </c>
      <c r="Y433" s="33">
        <f t="shared" si="7"/>
        <v>0</v>
      </c>
      <c r="AG433" s="33">
        <f>STOCK!A576</f>
        <v>0</v>
      </c>
      <c r="AI433" s="33">
        <v>0</v>
      </c>
    </row>
    <row r="434" spans="1:35" x14ac:dyDescent="0.15">
      <c r="A434" s="33">
        <f>STOCK!C577</f>
        <v>0</v>
      </c>
      <c r="B434" s="33">
        <f>STOCK!D577</f>
        <v>0</v>
      </c>
      <c r="C434" s="33">
        <f>STOCK!E577</f>
        <v>0</v>
      </c>
      <c r="D434" s="33">
        <f>STOCK!F577</f>
        <v>0</v>
      </c>
      <c r="E434" s="33">
        <f>STOCK!G577</f>
        <v>0</v>
      </c>
      <c r="F434" s="33">
        <f>STOCK!H577</f>
        <v>0</v>
      </c>
      <c r="G434" s="33">
        <f>STOCK!I577</f>
        <v>0</v>
      </c>
      <c r="H434" s="33">
        <f>STOCK!J577</f>
        <v>0</v>
      </c>
      <c r="I434" s="33">
        <f>STOCK!K577</f>
        <v>0</v>
      </c>
      <c r="J434" s="33">
        <f>STOCK!L577</f>
        <v>0</v>
      </c>
      <c r="K434" s="33">
        <f>STOCK!M577</f>
        <v>0</v>
      </c>
      <c r="L434" s="33">
        <f>STOCK!N577</f>
        <v>0</v>
      </c>
      <c r="U434" s="33">
        <v>1</v>
      </c>
      <c r="V434" s="33">
        <f>STOCK!Q577</f>
        <v>0</v>
      </c>
      <c r="X434" s="33">
        <v>0</v>
      </c>
      <c r="Y434" s="33">
        <f t="shared" si="7"/>
        <v>0</v>
      </c>
      <c r="AG434" s="33">
        <f>STOCK!A577</f>
        <v>0</v>
      </c>
      <c r="AI434" s="33">
        <v>0</v>
      </c>
    </row>
    <row r="435" spans="1:35" x14ac:dyDescent="0.15">
      <c r="A435" s="33">
        <f>STOCK!C578</f>
        <v>0</v>
      </c>
      <c r="B435" s="33">
        <f>STOCK!D578</f>
        <v>0</v>
      </c>
      <c r="C435" s="33">
        <f>STOCK!E578</f>
        <v>0</v>
      </c>
      <c r="D435" s="33">
        <f>STOCK!F578</f>
        <v>0</v>
      </c>
      <c r="E435" s="33">
        <f>STOCK!G578</f>
        <v>0</v>
      </c>
      <c r="F435" s="33">
        <f>STOCK!H578</f>
        <v>0</v>
      </c>
      <c r="G435" s="33">
        <f>STOCK!I578</f>
        <v>0</v>
      </c>
      <c r="H435" s="33">
        <f>STOCK!J578</f>
        <v>0</v>
      </c>
      <c r="I435" s="33">
        <f>STOCK!K578</f>
        <v>0</v>
      </c>
      <c r="J435" s="33">
        <f>STOCK!L578</f>
        <v>0</v>
      </c>
      <c r="K435" s="33">
        <f>STOCK!M578</f>
        <v>0</v>
      </c>
      <c r="L435" s="33">
        <f>STOCK!N578</f>
        <v>0</v>
      </c>
      <c r="U435" s="33">
        <v>1</v>
      </c>
      <c r="V435" s="33">
        <f>STOCK!Q578</f>
        <v>0</v>
      </c>
      <c r="X435" s="33">
        <v>0</v>
      </c>
      <c r="Y435" s="33">
        <f t="shared" si="7"/>
        <v>0</v>
      </c>
      <c r="AG435" s="33">
        <f>STOCK!A578</f>
        <v>0</v>
      </c>
      <c r="AI435" s="33">
        <v>0</v>
      </c>
    </row>
    <row r="436" spans="1:35" x14ac:dyDescent="0.15">
      <c r="A436" s="33">
        <f>STOCK!C579</f>
        <v>0</v>
      </c>
      <c r="B436" s="33">
        <f>STOCK!D579</f>
        <v>0</v>
      </c>
      <c r="C436" s="33">
        <f>STOCK!E579</f>
        <v>0</v>
      </c>
      <c r="D436" s="33">
        <f>STOCK!F579</f>
        <v>0</v>
      </c>
      <c r="E436" s="33">
        <f>STOCK!G579</f>
        <v>0</v>
      </c>
      <c r="F436" s="33">
        <f>STOCK!H579</f>
        <v>0</v>
      </c>
      <c r="G436" s="33">
        <f>STOCK!I579</f>
        <v>0</v>
      </c>
      <c r="H436" s="33">
        <f>STOCK!J579</f>
        <v>0</v>
      </c>
      <c r="I436" s="33">
        <f>STOCK!K579</f>
        <v>0</v>
      </c>
      <c r="J436" s="33">
        <f>STOCK!L579</f>
        <v>0</v>
      </c>
      <c r="K436" s="33">
        <f>STOCK!M579</f>
        <v>0</v>
      </c>
      <c r="L436" s="33">
        <f>STOCK!N579</f>
        <v>0</v>
      </c>
      <c r="U436" s="33">
        <v>1</v>
      </c>
      <c r="V436" s="33">
        <f>STOCK!Q579</f>
        <v>0</v>
      </c>
      <c r="X436" s="33">
        <v>0</v>
      </c>
      <c r="Y436" s="33">
        <f t="shared" si="7"/>
        <v>0</v>
      </c>
      <c r="AG436" s="33">
        <f>STOCK!A579</f>
        <v>0</v>
      </c>
      <c r="AI436" s="33">
        <v>0</v>
      </c>
    </row>
    <row r="437" spans="1:35" x14ac:dyDescent="0.15">
      <c r="A437" s="33">
        <f>STOCK!C580</f>
        <v>0</v>
      </c>
      <c r="B437" s="33">
        <f>STOCK!D580</f>
        <v>0</v>
      </c>
      <c r="C437" s="33">
        <f>STOCK!E580</f>
        <v>0</v>
      </c>
      <c r="D437" s="33">
        <f>STOCK!F580</f>
        <v>0</v>
      </c>
      <c r="E437" s="33">
        <f>STOCK!G580</f>
        <v>0</v>
      </c>
      <c r="F437" s="33">
        <f>STOCK!H580</f>
        <v>0</v>
      </c>
      <c r="G437" s="33">
        <f>STOCK!I580</f>
        <v>0</v>
      </c>
      <c r="H437" s="33">
        <f>STOCK!J580</f>
        <v>0</v>
      </c>
      <c r="I437" s="33">
        <f>STOCK!K580</f>
        <v>0</v>
      </c>
      <c r="J437" s="33">
        <f>STOCK!L580</f>
        <v>0</v>
      </c>
      <c r="K437" s="33">
        <f>STOCK!M580</f>
        <v>0</v>
      </c>
      <c r="L437" s="33">
        <f>STOCK!N580</f>
        <v>0</v>
      </c>
      <c r="U437" s="33">
        <v>1</v>
      </c>
      <c r="V437" s="33">
        <f>STOCK!Q580</f>
        <v>0</v>
      </c>
      <c r="X437" s="33">
        <v>0</v>
      </c>
      <c r="Y437" s="33">
        <f t="shared" si="7"/>
        <v>0</v>
      </c>
      <c r="AG437" s="33">
        <f>STOCK!A580</f>
        <v>0</v>
      </c>
      <c r="AI437" s="33">
        <v>0</v>
      </c>
    </row>
    <row r="438" spans="1:35" x14ac:dyDescent="0.15">
      <c r="A438" s="33">
        <f>STOCK!C581</f>
        <v>0</v>
      </c>
      <c r="B438" s="33">
        <f>STOCK!D581</f>
        <v>0</v>
      </c>
      <c r="C438" s="33">
        <f>STOCK!E581</f>
        <v>0</v>
      </c>
      <c r="D438" s="33">
        <f>STOCK!F581</f>
        <v>0</v>
      </c>
      <c r="E438" s="33">
        <f>STOCK!G581</f>
        <v>0</v>
      </c>
      <c r="F438" s="33">
        <f>STOCK!H581</f>
        <v>0</v>
      </c>
      <c r="G438" s="33">
        <f>STOCK!I581</f>
        <v>0</v>
      </c>
      <c r="H438" s="33">
        <f>STOCK!J581</f>
        <v>0</v>
      </c>
      <c r="I438" s="33">
        <f>STOCK!K581</f>
        <v>0</v>
      </c>
      <c r="J438" s="33">
        <f>STOCK!L581</f>
        <v>0</v>
      </c>
      <c r="K438" s="33">
        <f>STOCK!M581</f>
        <v>0</v>
      </c>
      <c r="L438" s="33">
        <f>STOCK!N581</f>
        <v>0</v>
      </c>
      <c r="U438" s="33">
        <v>1</v>
      </c>
      <c r="V438" s="33">
        <f>STOCK!Q581</f>
        <v>0</v>
      </c>
      <c r="X438" s="33">
        <v>0</v>
      </c>
      <c r="Y438" s="33">
        <f t="shared" si="7"/>
        <v>0</v>
      </c>
      <c r="AG438" s="33">
        <f>STOCK!A581</f>
        <v>0</v>
      </c>
      <c r="AI438" s="33">
        <v>0</v>
      </c>
    </row>
    <row r="439" spans="1:35" x14ac:dyDescent="0.15">
      <c r="A439" s="33">
        <f>STOCK!C582</f>
        <v>0</v>
      </c>
      <c r="B439" s="33">
        <f>STOCK!D582</f>
        <v>0</v>
      </c>
      <c r="C439" s="33">
        <f>STOCK!E582</f>
        <v>0</v>
      </c>
      <c r="D439" s="33">
        <f>STOCK!F582</f>
        <v>0</v>
      </c>
      <c r="E439" s="33">
        <f>STOCK!G582</f>
        <v>0</v>
      </c>
      <c r="F439" s="33">
        <f>STOCK!H582</f>
        <v>0</v>
      </c>
      <c r="G439" s="33">
        <f>STOCK!I582</f>
        <v>0</v>
      </c>
      <c r="H439" s="33">
        <f>STOCK!J582</f>
        <v>0</v>
      </c>
      <c r="I439" s="33">
        <f>STOCK!K582</f>
        <v>0</v>
      </c>
      <c r="J439" s="33">
        <f>STOCK!L582</f>
        <v>0</v>
      </c>
      <c r="K439" s="33">
        <f>STOCK!M582</f>
        <v>0</v>
      </c>
      <c r="L439" s="33">
        <f>STOCK!N582</f>
        <v>0</v>
      </c>
      <c r="U439" s="33">
        <v>1</v>
      </c>
      <c r="V439" s="33">
        <f>STOCK!Q582</f>
        <v>0</v>
      </c>
      <c r="X439" s="33">
        <v>0</v>
      </c>
      <c r="Y439" s="33">
        <f t="shared" si="7"/>
        <v>0</v>
      </c>
      <c r="AG439" s="33">
        <f>STOCK!A582</f>
        <v>0</v>
      </c>
      <c r="AI439" s="33">
        <v>0</v>
      </c>
    </row>
    <row r="440" spans="1:35" x14ac:dyDescent="0.15">
      <c r="A440" s="33">
        <f>STOCK!C583</f>
        <v>0</v>
      </c>
      <c r="B440" s="33">
        <f>STOCK!D583</f>
        <v>0</v>
      </c>
      <c r="C440" s="33">
        <f>STOCK!E583</f>
        <v>0</v>
      </c>
      <c r="D440" s="33">
        <f>STOCK!F583</f>
        <v>0</v>
      </c>
      <c r="E440" s="33">
        <f>STOCK!G583</f>
        <v>0</v>
      </c>
      <c r="F440" s="33">
        <f>STOCK!H583</f>
        <v>0</v>
      </c>
      <c r="G440" s="33">
        <f>STOCK!I583</f>
        <v>0</v>
      </c>
      <c r="H440" s="33">
        <f>STOCK!J583</f>
        <v>0</v>
      </c>
      <c r="I440" s="33">
        <f>STOCK!K583</f>
        <v>0</v>
      </c>
      <c r="J440" s="33">
        <f>STOCK!L583</f>
        <v>0</v>
      </c>
      <c r="K440" s="33">
        <f>STOCK!M583</f>
        <v>0</v>
      </c>
      <c r="L440" s="33">
        <f>STOCK!N583</f>
        <v>0</v>
      </c>
      <c r="U440" s="33">
        <v>1</v>
      </c>
      <c r="V440" s="33">
        <f>STOCK!Q583</f>
        <v>0</v>
      </c>
      <c r="X440" s="33">
        <v>0</v>
      </c>
      <c r="Y440" s="33">
        <f t="shared" si="7"/>
        <v>0</v>
      </c>
      <c r="AG440" s="33">
        <f>STOCK!A583</f>
        <v>0</v>
      </c>
      <c r="AI440" s="33">
        <v>0</v>
      </c>
    </row>
    <row r="441" spans="1:35" x14ac:dyDescent="0.15">
      <c r="A441" s="33">
        <f>STOCK!C584</f>
        <v>0</v>
      </c>
      <c r="B441" s="33">
        <f>STOCK!D584</f>
        <v>0</v>
      </c>
      <c r="C441" s="33">
        <f>STOCK!E584</f>
        <v>0</v>
      </c>
      <c r="D441" s="33">
        <f>STOCK!F584</f>
        <v>0</v>
      </c>
      <c r="E441" s="33">
        <f>STOCK!G584</f>
        <v>0</v>
      </c>
      <c r="F441" s="33">
        <f>STOCK!H584</f>
        <v>0</v>
      </c>
      <c r="G441" s="33">
        <f>STOCK!I584</f>
        <v>0</v>
      </c>
      <c r="H441" s="33">
        <f>STOCK!J584</f>
        <v>0</v>
      </c>
      <c r="I441" s="33">
        <f>STOCK!K584</f>
        <v>0</v>
      </c>
      <c r="J441" s="33">
        <f>STOCK!L584</f>
        <v>0</v>
      </c>
      <c r="K441" s="33">
        <f>STOCK!M584</f>
        <v>0</v>
      </c>
      <c r="L441" s="33">
        <f>STOCK!N584</f>
        <v>0</v>
      </c>
      <c r="U441" s="33">
        <v>1</v>
      </c>
      <c r="V441" s="33">
        <f>STOCK!Q584</f>
        <v>0</v>
      </c>
      <c r="X441" s="33">
        <v>0</v>
      </c>
      <c r="Y441" s="33">
        <f t="shared" si="7"/>
        <v>0</v>
      </c>
      <c r="AG441" s="33">
        <f>STOCK!A584</f>
        <v>0</v>
      </c>
      <c r="AI441" s="33">
        <v>0</v>
      </c>
    </row>
    <row r="442" spans="1:35" x14ac:dyDescent="0.15">
      <c r="A442" s="33">
        <f>STOCK!C585</f>
        <v>0</v>
      </c>
      <c r="B442" s="33">
        <f>STOCK!D585</f>
        <v>0</v>
      </c>
      <c r="C442" s="33">
        <f>STOCK!E585</f>
        <v>0</v>
      </c>
      <c r="D442" s="33">
        <f>STOCK!F585</f>
        <v>0</v>
      </c>
      <c r="E442" s="33">
        <f>STOCK!G585</f>
        <v>0</v>
      </c>
      <c r="F442" s="33">
        <f>STOCK!H585</f>
        <v>0</v>
      </c>
      <c r="G442" s="33">
        <f>STOCK!I585</f>
        <v>0</v>
      </c>
      <c r="H442" s="33">
        <f>STOCK!J585</f>
        <v>0</v>
      </c>
      <c r="I442" s="33">
        <f>STOCK!K585</f>
        <v>0</v>
      </c>
      <c r="J442" s="33">
        <f>STOCK!L585</f>
        <v>0</v>
      </c>
      <c r="K442" s="33">
        <f>STOCK!M585</f>
        <v>0</v>
      </c>
      <c r="L442" s="33">
        <f>STOCK!N585</f>
        <v>0</v>
      </c>
      <c r="U442" s="33">
        <v>1</v>
      </c>
      <c r="V442" s="33">
        <f>STOCK!Q585</f>
        <v>0</v>
      </c>
      <c r="X442" s="33">
        <v>0</v>
      </c>
      <c r="Y442" s="33">
        <f t="shared" si="7"/>
        <v>0</v>
      </c>
      <c r="AG442" s="33">
        <f>STOCK!A585</f>
        <v>0</v>
      </c>
      <c r="AI442" s="33">
        <v>0</v>
      </c>
    </row>
    <row r="443" spans="1:35" x14ac:dyDescent="0.15">
      <c r="A443" s="33">
        <f>STOCK!C586</f>
        <v>0</v>
      </c>
      <c r="B443" s="33">
        <f>STOCK!D586</f>
        <v>0</v>
      </c>
      <c r="C443" s="33">
        <f>STOCK!E586</f>
        <v>0</v>
      </c>
      <c r="D443" s="33">
        <f>STOCK!F586</f>
        <v>0</v>
      </c>
      <c r="E443" s="33">
        <f>STOCK!G586</f>
        <v>0</v>
      </c>
      <c r="F443" s="33">
        <f>STOCK!H586</f>
        <v>0</v>
      </c>
      <c r="G443" s="33">
        <f>STOCK!I586</f>
        <v>0</v>
      </c>
      <c r="H443" s="33">
        <f>STOCK!J586</f>
        <v>0</v>
      </c>
      <c r="I443" s="33">
        <f>STOCK!K586</f>
        <v>0</v>
      </c>
      <c r="J443" s="33">
        <f>STOCK!L586</f>
        <v>0</v>
      </c>
      <c r="K443" s="33">
        <f>STOCK!M586</f>
        <v>0</v>
      </c>
      <c r="L443" s="33">
        <f>STOCK!N586</f>
        <v>0</v>
      </c>
      <c r="U443" s="33">
        <v>1</v>
      </c>
      <c r="V443" s="33">
        <f>STOCK!Q586</f>
        <v>0</v>
      </c>
      <c r="X443" s="33">
        <v>0</v>
      </c>
      <c r="Y443" s="33">
        <f t="shared" si="7"/>
        <v>0</v>
      </c>
      <c r="AG443" s="33">
        <f>STOCK!A586</f>
        <v>0</v>
      </c>
      <c r="AI443" s="33">
        <v>0</v>
      </c>
    </row>
    <row r="444" spans="1:35" x14ac:dyDescent="0.15">
      <c r="A444" s="33">
        <f>STOCK!C587</f>
        <v>0</v>
      </c>
      <c r="B444" s="33">
        <f>STOCK!D587</f>
        <v>0</v>
      </c>
      <c r="C444" s="33">
        <f>STOCK!E587</f>
        <v>0</v>
      </c>
      <c r="D444" s="33">
        <f>STOCK!F587</f>
        <v>0</v>
      </c>
      <c r="E444" s="33">
        <f>STOCK!G587</f>
        <v>0</v>
      </c>
      <c r="F444" s="33">
        <f>STOCK!H587</f>
        <v>0</v>
      </c>
      <c r="G444" s="33">
        <f>STOCK!I587</f>
        <v>0</v>
      </c>
      <c r="H444" s="33">
        <f>STOCK!J587</f>
        <v>0</v>
      </c>
      <c r="I444" s="33">
        <f>STOCK!K587</f>
        <v>0</v>
      </c>
      <c r="J444" s="33">
        <f>STOCK!L587</f>
        <v>0</v>
      </c>
      <c r="K444" s="33">
        <f>STOCK!M587</f>
        <v>0</v>
      </c>
      <c r="L444" s="33">
        <f>STOCK!N587</f>
        <v>0</v>
      </c>
      <c r="U444" s="33">
        <v>1</v>
      </c>
      <c r="V444" s="33">
        <f>STOCK!Q587</f>
        <v>0</v>
      </c>
      <c r="X444" s="33">
        <v>0</v>
      </c>
      <c r="Y444" s="33">
        <f t="shared" si="7"/>
        <v>0</v>
      </c>
      <c r="AG444" s="33">
        <f>STOCK!A587</f>
        <v>0</v>
      </c>
      <c r="AI444" s="33">
        <v>0</v>
      </c>
    </row>
    <row r="445" spans="1:35" x14ac:dyDescent="0.15">
      <c r="A445" s="33">
        <f>STOCK!C588</f>
        <v>0</v>
      </c>
      <c r="B445" s="33">
        <f>STOCK!D588</f>
        <v>0</v>
      </c>
      <c r="C445" s="33">
        <f>STOCK!E588</f>
        <v>0</v>
      </c>
      <c r="D445" s="33">
        <f>STOCK!F588</f>
        <v>0</v>
      </c>
      <c r="E445" s="33">
        <f>STOCK!G588</f>
        <v>0</v>
      </c>
      <c r="F445" s="33">
        <f>STOCK!H588</f>
        <v>0</v>
      </c>
      <c r="G445" s="33">
        <f>STOCK!I588</f>
        <v>0</v>
      </c>
      <c r="H445" s="33">
        <f>STOCK!J588</f>
        <v>0</v>
      </c>
      <c r="I445" s="33">
        <f>STOCK!K588</f>
        <v>0</v>
      </c>
      <c r="J445" s="33">
        <f>STOCK!L588</f>
        <v>0</v>
      </c>
      <c r="K445" s="33">
        <f>STOCK!M588</f>
        <v>0</v>
      </c>
      <c r="L445" s="33">
        <f>STOCK!N588</f>
        <v>0</v>
      </c>
      <c r="U445" s="33">
        <v>1</v>
      </c>
      <c r="V445" s="33">
        <f>STOCK!Q588</f>
        <v>0</v>
      </c>
      <c r="X445" s="33">
        <v>0</v>
      </c>
      <c r="Y445" s="33">
        <f t="shared" si="7"/>
        <v>0</v>
      </c>
      <c r="AG445" s="33">
        <f>STOCK!A588</f>
        <v>0</v>
      </c>
      <c r="AI445" s="33">
        <v>0</v>
      </c>
    </row>
    <row r="446" spans="1:35" x14ac:dyDescent="0.15">
      <c r="A446" s="33">
        <f>STOCK!C589</f>
        <v>0</v>
      </c>
      <c r="B446" s="33">
        <f>STOCK!D589</f>
        <v>0</v>
      </c>
      <c r="C446" s="33">
        <f>STOCK!E589</f>
        <v>0</v>
      </c>
      <c r="D446" s="33">
        <f>STOCK!F589</f>
        <v>0</v>
      </c>
      <c r="E446" s="33">
        <f>STOCK!G589</f>
        <v>0</v>
      </c>
      <c r="F446" s="33">
        <f>STOCK!H589</f>
        <v>0</v>
      </c>
      <c r="G446" s="33">
        <f>STOCK!I589</f>
        <v>0</v>
      </c>
      <c r="H446" s="33">
        <f>STOCK!J589</f>
        <v>0</v>
      </c>
      <c r="I446" s="33">
        <f>STOCK!K589</f>
        <v>0</v>
      </c>
      <c r="J446" s="33">
        <f>STOCK!L589</f>
        <v>0</v>
      </c>
      <c r="K446" s="33">
        <f>STOCK!M589</f>
        <v>0</v>
      </c>
      <c r="L446" s="33">
        <f>STOCK!N589</f>
        <v>0</v>
      </c>
      <c r="U446" s="33">
        <v>1</v>
      </c>
      <c r="V446" s="33">
        <f>STOCK!Q589</f>
        <v>0</v>
      </c>
      <c r="X446" s="33">
        <v>0</v>
      </c>
      <c r="Y446" s="33">
        <f t="shared" si="7"/>
        <v>0</v>
      </c>
      <c r="AG446" s="33">
        <f>STOCK!A589</f>
        <v>0</v>
      </c>
      <c r="AI446" s="33">
        <v>0</v>
      </c>
    </row>
    <row r="447" spans="1:35" x14ac:dyDescent="0.15">
      <c r="A447" s="33">
        <f>STOCK!C590</f>
        <v>0</v>
      </c>
      <c r="B447" s="33">
        <f>STOCK!D590</f>
        <v>0</v>
      </c>
      <c r="C447" s="33">
        <f>STOCK!E590</f>
        <v>0</v>
      </c>
      <c r="D447" s="33">
        <f>STOCK!F590</f>
        <v>0</v>
      </c>
      <c r="E447" s="33">
        <f>STOCK!G590</f>
        <v>0</v>
      </c>
      <c r="F447" s="33">
        <f>STOCK!H590</f>
        <v>0</v>
      </c>
      <c r="G447" s="33">
        <f>STOCK!I590</f>
        <v>0</v>
      </c>
      <c r="H447" s="33">
        <f>STOCK!J590</f>
        <v>0</v>
      </c>
      <c r="I447" s="33">
        <f>STOCK!K590</f>
        <v>0</v>
      </c>
      <c r="J447" s="33">
        <f>STOCK!L590</f>
        <v>0</v>
      </c>
      <c r="K447" s="33">
        <f>STOCK!M590</f>
        <v>0</v>
      </c>
      <c r="L447" s="33">
        <f>STOCK!N590</f>
        <v>0</v>
      </c>
      <c r="U447" s="33">
        <v>1</v>
      </c>
      <c r="V447" s="33">
        <f>STOCK!Q590</f>
        <v>0</v>
      </c>
      <c r="X447" s="33">
        <v>0</v>
      </c>
      <c r="Y447" s="33">
        <f t="shared" si="7"/>
        <v>0</v>
      </c>
      <c r="AG447" s="33">
        <f>STOCK!A590</f>
        <v>0</v>
      </c>
      <c r="AI447" s="33">
        <v>0</v>
      </c>
    </row>
    <row r="448" spans="1:35" x14ac:dyDescent="0.15">
      <c r="A448" s="33">
        <f>STOCK!C591</f>
        <v>0</v>
      </c>
      <c r="B448" s="33">
        <f>STOCK!D591</f>
        <v>0</v>
      </c>
      <c r="C448" s="33">
        <f>STOCK!E591</f>
        <v>0</v>
      </c>
      <c r="D448" s="33">
        <f>STOCK!F591</f>
        <v>0</v>
      </c>
      <c r="E448" s="33">
        <f>STOCK!G591</f>
        <v>0</v>
      </c>
      <c r="F448" s="33">
        <f>STOCK!H591</f>
        <v>0</v>
      </c>
      <c r="G448" s="33">
        <f>STOCK!I591</f>
        <v>0</v>
      </c>
      <c r="H448" s="33">
        <f>STOCK!J591</f>
        <v>0</v>
      </c>
      <c r="I448" s="33">
        <f>STOCK!K591</f>
        <v>0</v>
      </c>
      <c r="J448" s="33">
        <f>STOCK!L591</f>
        <v>0</v>
      </c>
      <c r="K448" s="33">
        <f>STOCK!M591</f>
        <v>0</v>
      </c>
      <c r="L448" s="33">
        <f>STOCK!N591</f>
        <v>0</v>
      </c>
      <c r="U448" s="33">
        <v>1</v>
      </c>
      <c r="V448" s="33">
        <f>STOCK!Q591</f>
        <v>0</v>
      </c>
      <c r="X448" s="33">
        <v>0</v>
      </c>
      <c r="Y448" s="33">
        <f t="shared" si="7"/>
        <v>0</v>
      </c>
      <c r="AG448" s="33">
        <f>STOCK!A591</f>
        <v>0</v>
      </c>
      <c r="AI448" s="33">
        <v>0</v>
      </c>
    </row>
    <row r="449" spans="1:35" x14ac:dyDescent="0.15">
      <c r="A449" s="33">
        <f>STOCK!C592</f>
        <v>0</v>
      </c>
      <c r="B449" s="33">
        <f>STOCK!D592</f>
        <v>0</v>
      </c>
      <c r="C449" s="33">
        <f>STOCK!E592</f>
        <v>0</v>
      </c>
      <c r="D449" s="33">
        <f>STOCK!F592</f>
        <v>0</v>
      </c>
      <c r="E449" s="33">
        <f>STOCK!G592</f>
        <v>0</v>
      </c>
      <c r="F449" s="33">
        <f>STOCK!H592</f>
        <v>0</v>
      </c>
      <c r="G449" s="33">
        <f>STOCK!I592</f>
        <v>0</v>
      </c>
      <c r="H449" s="33">
        <f>STOCK!J592</f>
        <v>0</v>
      </c>
      <c r="I449" s="33">
        <f>STOCK!K592</f>
        <v>0</v>
      </c>
      <c r="J449" s="33">
        <f>STOCK!L592</f>
        <v>0</v>
      </c>
      <c r="K449" s="33">
        <f>STOCK!M592</f>
        <v>0</v>
      </c>
      <c r="L449" s="33">
        <f>STOCK!N592</f>
        <v>0</v>
      </c>
      <c r="U449" s="33">
        <v>1</v>
      </c>
      <c r="V449" s="33">
        <f>STOCK!Q592</f>
        <v>0</v>
      </c>
      <c r="X449" s="33">
        <v>0</v>
      </c>
      <c r="Y449" s="33">
        <f t="shared" si="7"/>
        <v>0</v>
      </c>
      <c r="AG449" s="33">
        <f>STOCK!A592</f>
        <v>0</v>
      </c>
      <c r="AI449" s="33">
        <v>0</v>
      </c>
    </row>
    <row r="450" spans="1:35" x14ac:dyDescent="0.15">
      <c r="A450" s="33">
        <f>STOCK!C593</f>
        <v>0</v>
      </c>
      <c r="B450" s="33">
        <f>STOCK!D593</f>
        <v>0</v>
      </c>
      <c r="C450" s="33">
        <f>STOCK!E593</f>
        <v>0</v>
      </c>
      <c r="D450" s="33">
        <f>STOCK!F593</f>
        <v>0</v>
      </c>
      <c r="E450" s="33">
        <f>STOCK!G593</f>
        <v>0</v>
      </c>
      <c r="F450" s="33">
        <f>STOCK!H593</f>
        <v>0</v>
      </c>
      <c r="G450" s="33">
        <f>STOCK!I593</f>
        <v>0</v>
      </c>
      <c r="H450" s="33">
        <f>STOCK!J593</f>
        <v>0</v>
      </c>
      <c r="I450" s="33">
        <f>STOCK!K593</f>
        <v>0</v>
      </c>
      <c r="J450" s="33">
        <f>STOCK!L593</f>
        <v>0</v>
      </c>
      <c r="K450" s="33">
        <f>STOCK!M593</f>
        <v>0</v>
      </c>
      <c r="L450" s="33">
        <f>STOCK!N593</f>
        <v>0</v>
      </c>
      <c r="U450" s="33">
        <v>1</v>
      </c>
      <c r="V450" s="33">
        <f>STOCK!Q593</f>
        <v>0</v>
      </c>
      <c r="X450" s="33">
        <v>0</v>
      </c>
      <c r="Y450" s="33">
        <f t="shared" si="7"/>
        <v>0</v>
      </c>
      <c r="AG450" s="33">
        <f>STOCK!A593</f>
        <v>0</v>
      </c>
      <c r="AI450" s="33">
        <v>0</v>
      </c>
    </row>
    <row r="451" spans="1:35" x14ac:dyDescent="0.15">
      <c r="A451" s="33">
        <f>STOCK!C594</f>
        <v>0</v>
      </c>
      <c r="B451" s="33">
        <f>STOCK!D594</f>
        <v>0</v>
      </c>
      <c r="C451" s="33">
        <f>STOCK!E594</f>
        <v>0</v>
      </c>
      <c r="D451" s="33">
        <f>STOCK!F594</f>
        <v>0</v>
      </c>
      <c r="E451" s="33">
        <f>STOCK!G594</f>
        <v>0</v>
      </c>
      <c r="F451" s="33">
        <f>STOCK!H594</f>
        <v>0</v>
      </c>
      <c r="G451" s="33">
        <f>STOCK!I594</f>
        <v>0</v>
      </c>
      <c r="H451" s="33">
        <f>STOCK!J594</f>
        <v>0</v>
      </c>
      <c r="I451" s="33">
        <f>STOCK!K594</f>
        <v>0</v>
      </c>
      <c r="J451" s="33">
        <f>STOCK!L594</f>
        <v>0</v>
      </c>
      <c r="K451" s="33">
        <f>STOCK!M594</f>
        <v>0</v>
      </c>
      <c r="L451" s="33">
        <f>STOCK!N594</f>
        <v>0</v>
      </c>
      <c r="U451" s="33">
        <v>1</v>
      </c>
      <c r="V451" s="33">
        <f>STOCK!Q594</f>
        <v>0</v>
      </c>
      <c r="X451" s="33">
        <v>0</v>
      </c>
      <c r="Y451" s="33">
        <f t="shared" si="7"/>
        <v>0</v>
      </c>
      <c r="AG451" s="33">
        <f>STOCK!A594</f>
        <v>0</v>
      </c>
      <c r="AI451" s="33">
        <v>0</v>
      </c>
    </row>
    <row r="452" spans="1:35" x14ac:dyDescent="0.15">
      <c r="A452" s="33">
        <f>STOCK!C595</f>
        <v>0</v>
      </c>
      <c r="B452" s="33">
        <f>STOCK!D595</f>
        <v>0</v>
      </c>
      <c r="C452" s="33">
        <f>STOCK!E595</f>
        <v>0</v>
      </c>
      <c r="D452" s="33">
        <f>STOCK!F595</f>
        <v>0</v>
      </c>
      <c r="E452" s="33">
        <f>STOCK!G595</f>
        <v>0</v>
      </c>
      <c r="F452" s="33">
        <f>STOCK!H595</f>
        <v>0</v>
      </c>
      <c r="G452" s="33">
        <f>STOCK!I595</f>
        <v>0</v>
      </c>
      <c r="H452" s="33">
        <f>STOCK!J595</f>
        <v>0</v>
      </c>
      <c r="I452" s="33">
        <f>STOCK!K595</f>
        <v>0</v>
      </c>
      <c r="J452" s="33">
        <f>STOCK!L595</f>
        <v>0</v>
      </c>
      <c r="K452" s="33">
        <f>STOCK!M595</f>
        <v>0</v>
      </c>
      <c r="L452" s="33">
        <f>STOCK!N595</f>
        <v>0</v>
      </c>
      <c r="U452" s="33">
        <v>1</v>
      </c>
      <c r="V452" s="33">
        <f>STOCK!Q595</f>
        <v>0</v>
      </c>
      <c r="X452" s="33">
        <v>0</v>
      </c>
      <c r="Y452" s="33">
        <f t="shared" si="7"/>
        <v>0</v>
      </c>
      <c r="AG452" s="33">
        <f>STOCK!A595</f>
        <v>0</v>
      </c>
      <c r="AI452" s="33">
        <v>0</v>
      </c>
    </row>
    <row r="453" spans="1:35" x14ac:dyDescent="0.15">
      <c r="A453" s="33">
        <f>STOCK!C596</f>
        <v>0</v>
      </c>
      <c r="B453" s="33">
        <f>STOCK!D596</f>
        <v>0</v>
      </c>
      <c r="C453" s="33">
        <f>STOCK!E596</f>
        <v>0</v>
      </c>
      <c r="D453" s="33">
        <f>STOCK!F596</f>
        <v>0</v>
      </c>
      <c r="E453" s="33">
        <f>STOCK!G596</f>
        <v>0</v>
      </c>
      <c r="F453" s="33">
        <f>STOCK!H596</f>
        <v>0</v>
      </c>
      <c r="G453" s="33">
        <f>STOCK!I596</f>
        <v>0</v>
      </c>
      <c r="H453" s="33">
        <f>STOCK!J596</f>
        <v>0</v>
      </c>
      <c r="I453" s="33">
        <f>STOCK!K596</f>
        <v>0</v>
      </c>
      <c r="J453" s="33">
        <f>STOCK!L596</f>
        <v>0</v>
      </c>
      <c r="K453" s="33">
        <f>STOCK!M596</f>
        <v>0</v>
      </c>
      <c r="L453" s="33">
        <f>STOCK!N596</f>
        <v>0</v>
      </c>
      <c r="U453" s="33">
        <v>1</v>
      </c>
      <c r="V453" s="33">
        <f>STOCK!Q596</f>
        <v>0</v>
      </c>
      <c r="X453" s="33">
        <v>0</v>
      </c>
      <c r="Y453" s="33">
        <f t="shared" si="7"/>
        <v>0</v>
      </c>
      <c r="AG453" s="33">
        <f>STOCK!A596</f>
        <v>0</v>
      </c>
      <c r="AI453" s="33">
        <v>0</v>
      </c>
    </row>
    <row r="454" spans="1:35" x14ac:dyDescent="0.15">
      <c r="A454" s="33">
        <f>STOCK!C597</f>
        <v>0</v>
      </c>
      <c r="B454" s="33">
        <f>STOCK!D597</f>
        <v>0</v>
      </c>
      <c r="C454" s="33">
        <f>STOCK!E597</f>
        <v>0</v>
      </c>
      <c r="D454" s="33">
        <f>STOCK!F597</f>
        <v>0</v>
      </c>
      <c r="E454" s="33">
        <f>STOCK!G597</f>
        <v>0</v>
      </c>
      <c r="F454" s="33">
        <f>STOCK!H597</f>
        <v>0</v>
      </c>
      <c r="G454" s="33">
        <f>STOCK!I597</f>
        <v>0</v>
      </c>
      <c r="H454" s="33">
        <f>STOCK!J597</f>
        <v>0</v>
      </c>
      <c r="I454" s="33">
        <f>STOCK!K597</f>
        <v>0</v>
      </c>
      <c r="J454" s="33">
        <f>STOCK!L597</f>
        <v>0</v>
      </c>
      <c r="K454" s="33">
        <f>STOCK!M597</f>
        <v>0</v>
      </c>
      <c r="L454" s="33">
        <f>STOCK!N597</f>
        <v>0</v>
      </c>
      <c r="U454" s="33">
        <v>1</v>
      </c>
      <c r="V454" s="33">
        <f>STOCK!Q597</f>
        <v>0</v>
      </c>
      <c r="X454" s="33">
        <v>0</v>
      </c>
      <c r="Y454" s="33">
        <f t="shared" ref="Y454:Y517" si="8">IF(V454&gt;0,1,0)</f>
        <v>0</v>
      </c>
      <c r="AG454" s="33">
        <f>STOCK!A597</f>
        <v>0</v>
      </c>
      <c r="AI454" s="33">
        <v>0</v>
      </c>
    </row>
    <row r="455" spans="1:35" x14ac:dyDescent="0.15">
      <c r="A455" s="33">
        <f>STOCK!C598</f>
        <v>0</v>
      </c>
      <c r="B455" s="33">
        <f>STOCK!D598</f>
        <v>0</v>
      </c>
      <c r="C455" s="33">
        <f>STOCK!E598</f>
        <v>0</v>
      </c>
      <c r="D455" s="33">
        <f>STOCK!F598</f>
        <v>0</v>
      </c>
      <c r="E455" s="33">
        <f>STOCK!G598</f>
        <v>0</v>
      </c>
      <c r="F455" s="33">
        <f>STOCK!H598</f>
        <v>0</v>
      </c>
      <c r="G455" s="33">
        <f>STOCK!I598</f>
        <v>0</v>
      </c>
      <c r="H455" s="33">
        <f>STOCK!J598</f>
        <v>0</v>
      </c>
      <c r="I455" s="33">
        <f>STOCK!K598</f>
        <v>0</v>
      </c>
      <c r="J455" s="33">
        <f>STOCK!L598</f>
        <v>0</v>
      </c>
      <c r="K455" s="33">
        <f>STOCK!M598</f>
        <v>0</v>
      </c>
      <c r="L455" s="33">
        <f>STOCK!N598</f>
        <v>0</v>
      </c>
      <c r="U455" s="33">
        <v>1</v>
      </c>
      <c r="V455" s="33">
        <f>STOCK!Q598</f>
        <v>0</v>
      </c>
      <c r="X455" s="33">
        <v>0</v>
      </c>
      <c r="Y455" s="33">
        <f t="shared" si="8"/>
        <v>0</v>
      </c>
      <c r="AG455" s="33">
        <f>STOCK!A598</f>
        <v>0</v>
      </c>
      <c r="AI455" s="33">
        <v>0</v>
      </c>
    </row>
    <row r="456" spans="1:35" x14ac:dyDescent="0.15">
      <c r="A456" s="33">
        <f>STOCK!C599</f>
        <v>0</v>
      </c>
      <c r="B456" s="33">
        <f>STOCK!D599</f>
        <v>0</v>
      </c>
      <c r="C456" s="33">
        <f>STOCK!E599</f>
        <v>0</v>
      </c>
      <c r="D456" s="33">
        <f>STOCK!F599</f>
        <v>0</v>
      </c>
      <c r="E456" s="33">
        <f>STOCK!G599</f>
        <v>0</v>
      </c>
      <c r="F456" s="33">
        <f>STOCK!H599</f>
        <v>0</v>
      </c>
      <c r="G456" s="33">
        <f>STOCK!I599</f>
        <v>0</v>
      </c>
      <c r="H456" s="33">
        <f>STOCK!J599</f>
        <v>0</v>
      </c>
      <c r="I456" s="33">
        <f>STOCK!K599</f>
        <v>0</v>
      </c>
      <c r="J456" s="33">
        <f>STOCK!L599</f>
        <v>0</v>
      </c>
      <c r="K456" s="33">
        <f>STOCK!M599</f>
        <v>0</v>
      </c>
      <c r="L456" s="33">
        <f>STOCK!N599</f>
        <v>0</v>
      </c>
      <c r="U456" s="33">
        <v>1</v>
      </c>
      <c r="V456" s="33">
        <f>STOCK!Q599</f>
        <v>0</v>
      </c>
      <c r="X456" s="33">
        <v>0</v>
      </c>
      <c r="Y456" s="33">
        <f t="shared" si="8"/>
        <v>0</v>
      </c>
      <c r="AG456" s="33">
        <f>STOCK!A599</f>
        <v>0</v>
      </c>
      <c r="AI456" s="33">
        <v>0</v>
      </c>
    </row>
    <row r="457" spans="1:35" x14ac:dyDescent="0.15">
      <c r="A457" s="33">
        <f>STOCK!C600</f>
        <v>0</v>
      </c>
      <c r="B457" s="33">
        <f>STOCK!D600</f>
        <v>0</v>
      </c>
      <c r="C457" s="33">
        <f>STOCK!E600</f>
        <v>0</v>
      </c>
      <c r="D457" s="33">
        <f>STOCK!F600</f>
        <v>0</v>
      </c>
      <c r="E457" s="33">
        <f>STOCK!G600</f>
        <v>0</v>
      </c>
      <c r="F457" s="33">
        <f>STOCK!H600</f>
        <v>0</v>
      </c>
      <c r="G457" s="33">
        <f>STOCK!I600</f>
        <v>0</v>
      </c>
      <c r="H457" s="33">
        <f>STOCK!J600</f>
        <v>0</v>
      </c>
      <c r="I457" s="33">
        <f>STOCK!K600</f>
        <v>0</v>
      </c>
      <c r="J457" s="33">
        <f>STOCK!L600</f>
        <v>0</v>
      </c>
      <c r="K457" s="33">
        <f>STOCK!M600</f>
        <v>0</v>
      </c>
      <c r="L457" s="33">
        <f>STOCK!N600</f>
        <v>0</v>
      </c>
      <c r="U457" s="33">
        <v>1</v>
      </c>
      <c r="V457" s="33">
        <f>STOCK!Q600</f>
        <v>0</v>
      </c>
      <c r="X457" s="33">
        <v>0</v>
      </c>
      <c r="Y457" s="33">
        <f t="shared" si="8"/>
        <v>0</v>
      </c>
      <c r="AG457" s="33">
        <f>STOCK!A600</f>
        <v>0</v>
      </c>
      <c r="AI457" s="33">
        <v>0</v>
      </c>
    </row>
    <row r="458" spans="1:35" x14ac:dyDescent="0.15">
      <c r="A458" s="33">
        <f>STOCK!C601</f>
        <v>0</v>
      </c>
      <c r="B458" s="33">
        <f>STOCK!D601</f>
        <v>0</v>
      </c>
      <c r="C458" s="33">
        <f>STOCK!E601</f>
        <v>0</v>
      </c>
      <c r="D458" s="33">
        <f>STOCK!F601</f>
        <v>0</v>
      </c>
      <c r="E458" s="33">
        <f>STOCK!G601</f>
        <v>0</v>
      </c>
      <c r="F458" s="33">
        <f>STOCK!H601</f>
        <v>0</v>
      </c>
      <c r="G458" s="33">
        <f>STOCK!I601</f>
        <v>0</v>
      </c>
      <c r="H458" s="33">
        <f>STOCK!J601</f>
        <v>0</v>
      </c>
      <c r="I458" s="33">
        <f>STOCK!K601</f>
        <v>0</v>
      </c>
      <c r="J458" s="33">
        <f>STOCK!L601</f>
        <v>0</v>
      </c>
      <c r="K458" s="33">
        <f>STOCK!M601</f>
        <v>0</v>
      </c>
      <c r="L458" s="33">
        <f>STOCK!N601</f>
        <v>0</v>
      </c>
      <c r="U458" s="33">
        <v>1</v>
      </c>
      <c r="V458" s="33">
        <f>STOCK!Q601</f>
        <v>0</v>
      </c>
      <c r="X458" s="33">
        <v>0</v>
      </c>
      <c r="Y458" s="33">
        <f t="shared" si="8"/>
        <v>0</v>
      </c>
      <c r="AG458" s="33">
        <f>STOCK!A601</f>
        <v>0</v>
      </c>
      <c r="AI458" s="33">
        <v>0</v>
      </c>
    </row>
    <row r="459" spans="1:35" x14ac:dyDescent="0.15">
      <c r="A459" s="33">
        <f>STOCK!C602</f>
        <v>0</v>
      </c>
      <c r="B459" s="33">
        <f>STOCK!D602</f>
        <v>0</v>
      </c>
      <c r="C459" s="33">
        <f>STOCK!E602</f>
        <v>0</v>
      </c>
      <c r="D459" s="33">
        <f>STOCK!F602</f>
        <v>0</v>
      </c>
      <c r="E459" s="33">
        <f>STOCK!G602</f>
        <v>0</v>
      </c>
      <c r="F459" s="33">
        <f>STOCK!H602</f>
        <v>0</v>
      </c>
      <c r="G459" s="33">
        <f>STOCK!I602</f>
        <v>0</v>
      </c>
      <c r="H459" s="33">
        <f>STOCK!J602</f>
        <v>0</v>
      </c>
      <c r="I459" s="33">
        <f>STOCK!K602</f>
        <v>0</v>
      </c>
      <c r="J459" s="33">
        <f>STOCK!L602</f>
        <v>0</v>
      </c>
      <c r="K459" s="33">
        <f>STOCK!M602</f>
        <v>0</v>
      </c>
      <c r="L459" s="33">
        <f>STOCK!N602</f>
        <v>0</v>
      </c>
      <c r="U459" s="33">
        <v>1</v>
      </c>
      <c r="V459" s="33">
        <f>STOCK!Q602</f>
        <v>0</v>
      </c>
      <c r="X459" s="33">
        <v>0</v>
      </c>
      <c r="Y459" s="33">
        <f t="shared" si="8"/>
        <v>0</v>
      </c>
      <c r="AG459" s="33">
        <f>STOCK!A602</f>
        <v>0</v>
      </c>
      <c r="AI459" s="33">
        <v>0</v>
      </c>
    </row>
    <row r="460" spans="1:35" x14ac:dyDescent="0.15">
      <c r="A460" s="33">
        <f>STOCK!C603</f>
        <v>0</v>
      </c>
      <c r="B460" s="33">
        <f>STOCK!D603</f>
        <v>0</v>
      </c>
      <c r="C460" s="33">
        <f>STOCK!E603</f>
        <v>0</v>
      </c>
      <c r="D460" s="33">
        <f>STOCK!F603</f>
        <v>0</v>
      </c>
      <c r="E460" s="33">
        <f>STOCK!G603</f>
        <v>0</v>
      </c>
      <c r="F460" s="33">
        <f>STOCK!H603</f>
        <v>0</v>
      </c>
      <c r="G460" s="33">
        <f>STOCK!I603</f>
        <v>0</v>
      </c>
      <c r="H460" s="33">
        <f>STOCK!J603</f>
        <v>0</v>
      </c>
      <c r="I460" s="33">
        <f>STOCK!K603</f>
        <v>0</v>
      </c>
      <c r="J460" s="33">
        <f>STOCK!L603</f>
        <v>0</v>
      </c>
      <c r="K460" s="33">
        <f>STOCK!M603</f>
        <v>0</v>
      </c>
      <c r="L460" s="33">
        <f>STOCK!N603</f>
        <v>0</v>
      </c>
      <c r="U460" s="33">
        <v>1</v>
      </c>
      <c r="V460" s="33">
        <f>STOCK!Q603</f>
        <v>0</v>
      </c>
      <c r="X460" s="33">
        <v>0</v>
      </c>
      <c r="Y460" s="33">
        <f t="shared" si="8"/>
        <v>0</v>
      </c>
      <c r="AG460" s="33">
        <f>STOCK!A603</f>
        <v>0</v>
      </c>
      <c r="AI460" s="33">
        <v>0</v>
      </c>
    </row>
    <row r="461" spans="1:35" x14ac:dyDescent="0.15">
      <c r="A461" s="33">
        <f>STOCK!C604</f>
        <v>0</v>
      </c>
      <c r="B461" s="33">
        <f>STOCK!D604</f>
        <v>0</v>
      </c>
      <c r="C461" s="33">
        <f>STOCK!E604</f>
        <v>0</v>
      </c>
      <c r="D461" s="33">
        <f>STOCK!F604</f>
        <v>0</v>
      </c>
      <c r="E461" s="33">
        <f>STOCK!G604</f>
        <v>0</v>
      </c>
      <c r="F461" s="33">
        <f>STOCK!H604</f>
        <v>0</v>
      </c>
      <c r="G461" s="33">
        <f>STOCK!I604</f>
        <v>0</v>
      </c>
      <c r="H461" s="33">
        <f>STOCK!J604</f>
        <v>0</v>
      </c>
      <c r="I461" s="33">
        <f>STOCK!K604</f>
        <v>0</v>
      </c>
      <c r="J461" s="33">
        <f>STOCK!L604</f>
        <v>0</v>
      </c>
      <c r="K461" s="33">
        <f>STOCK!M604</f>
        <v>0</v>
      </c>
      <c r="L461" s="33">
        <f>STOCK!N604</f>
        <v>0</v>
      </c>
      <c r="U461" s="33">
        <v>1</v>
      </c>
      <c r="V461" s="33">
        <f>STOCK!Q604</f>
        <v>0</v>
      </c>
      <c r="X461" s="33">
        <v>0</v>
      </c>
      <c r="Y461" s="33">
        <f t="shared" si="8"/>
        <v>0</v>
      </c>
      <c r="AG461" s="33">
        <f>STOCK!A604</f>
        <v>0</v>
      </c>
      <c r="AI461" s="33">
        <v>0</v>
      </c>
    </row>
    <row r="462" spans="1:35" x14ac:dyDescent="0.15">
      <c r="A462" s="33">
        <f>STOCK!C605</f>
        <v>0</v>
      </c>
      <c r="B462" s="33">
        <f>STOCK!D605</f>
        <v>0</v>
      </c>
      <c r="C462" s="33">
        <f>STOCK!E605</f>
        <v>0</v>
      </c>
      <c r="D462" s="33">
        <f>STOCK!F605</f>
        <v>0</v>
      </c>
      <c r="E462" s="33">
        <f>STOCK!G605</f>
        <v>0</v>
      </c>
      <c r="F462" s="33">
        <f>STOCK!H605</f>
        <v>0</v>
      </c>
      <c r="G462" s="33">
        <f>STOCK!I605</f>
        <v>0</v>
      </c>
      <c r="H462" s="33">
        <f>STOCK!J605</f>
        <v>0</v>
      </c>
      <c r="I462" s="33">
        <f>STOCK!K605</f>
        <v>0</v>
      </c>
      <c r="J462" s="33">
        <f>STOCK!L605</f>
        <v>0</v>
      </c>
      <c r="K462" s="33">
        <f>STOCK!M605</f>
        <v>0</v>
      </c>
      <c r="L462" s="33">
        <f>STOCK!N605</f>
        <v>0</v>
      </c>
      <c r="U462" s="33">
        <v>1</v>
      </c>
      <c r="V462" s="33">
        <f>STOCK!Q605</f>
        <v>0</v>
      </c>
      <c r="X462" s="33">
        <v>0</v>
      </c>
      <c r="Y462" s="33">
        <f t="shared" si="8"/>
        <v>0</v>
      </c>
      <c r="AG462" s="33">
        <f>STOCK!A605</f>
        <v>0</v>
      </c>
      <c r="AI462" s="33">
        <v>0</v>
      </c>
    </row>
    <row r="463" spans="1:35" x14ac:dyDescent="0.15">
      <c r="A463" s="33">
        <f>STOCK!C606</f>
        <v>0</v>
      </c>
      <c r="B463" s="33">
        <f>STOCK!D606</f>
        <v>0</v>
      </c>
      <c r="C463" s="33">
        <f>STOCK!E606</f>
        <v>0</v>
      </c>
      <c r="D463" s="33">
        <f>STOCK!F606</f>
        <v>0</v>
      </c>
      <c r="E463" s="33">
        <f>STOCK!G606</f>
        <v>0</v>
      </c>
      <c r="F463" s="33">
        <f>STOCK!H606</f>
        <v>0</v>
      </c>
      <c r="G463" s="33">
        <f>STOCK!I606</f>
        <v>0</v>
      </c>
      <c r="H463" s="33">
        <f>STOCK!J606</f>
        <v>0</v>
      </c>
      <c r="I463" s="33">
        <f>STOCK!K606</f>
        <v>0</v>
      </c>
      <c r="J463" s="33">
        <f>STOCK!L606</f>
        <v>0</v>
      </c>
      <c r="K463" s="33">
        <f>STOCK!M606</f>
        <v>0</v>
      </c>
      <c r="L463" s="33">
        <f>STOCK!N606</f>
        <v>0</v>
      </c>
      <c r="U463" s="33">
        <v>1</v>
      </c>
      <c r="V463" s="33">
        <f>STOCK!Q606</f>
        <v>0</v>
      </c>
      <c r="X463" s="33">
        <v>0</v>
      </c>
      <c r="Y463" s="33">
        <f t="shared" si="8"/>
        <v>0</v>
      </c>
      <c r="AG463" s="33">
        <f>STOCK!A606</f>
        <v>0</v>
      </c>
      <c r="AI463" s="33">
        <v>0</v>
      </c>
    </row>
    <row r="464" spans="1:35" x14ac:dyDescent="0.15">
      <c r="A464" s="33">
        <f>STOCK!C607</f>
        <v>0</v>
      </c>
      <c r="B464" s="33">
        <f>STOCK!D607</f>
        <v>0</v>
      </c>
      <c r="C464" s="33">
        <f>STOCK!E607</f>
        <v>0</v>
      </c>
      <c r="D464" s="33">
        <f>STOCK!F607</f>
        <v>0</v>
      </c>
      <c r="E464" s="33">
        <f>STOCK!G607</f>
        <v>0</v>
      </c>
      <c r="F464" s="33">
        <f>STOCK!H607</f>
        <v>0</v>
      </c>
      <c r="G464" s="33">
        <f>STOCK!I607</f>
        <v>0</v>
      </c>
      <c r="H464" s="33">
        <f>STOCK!J607</f>
        <v>0</v>
      </c>
      <c r="I464" s="33">
        <f>STOCK!K607</f>
        <v>0</v>
      </c>
      <c r="J464" s="33">
        <f>STOCK!L607</f>
        <v>0</v>
      </c>
      <c r="K464" s="33">
        <f>STOCK!M607</f>
        <v>0</v>
      </c>
      <c r="L464" s="33">
        <f>STOCK!N607</f>
        <v>0</v>
      </c>
      <c r="U464" s="33">
        <v>1</v>
      </c>
      <c r="V464" s="33">
        <f>STOCK!Q607</f>
        <v>0</v>
      </c>
      <c r="X464" s="33">
        <v>0</v>
      </c>
      <c r="Y464" s="33">
        <f t="shared" si="8"/>
        <v>0</v>
      </c>
      <c r="AG464" s="33">
        <f>STOCK!A607</f>
        <v>0</v>
      </c>
      <c r="AI464" s="33">
        <v>0</v>
      </c>
    </row>
    <row r="465" spans="1:35" x14ac:dyDescent="0.15">
      <c r="A465" s="33">
        <f>STOCK!C608</f>
        <v>0</v>
      </c>
      <c r="B465" s="33">
        <f>STOCK!D608</f>
        <v>0</v>
      </c>
      <c r="C465" s="33">
        <f>STOCK!E608</f>
        <v>0</v>
      </c>
      <c r="D465" s="33">
        <f>STOCK!F608</f>
        <v>0</v>
      </c>
      <c r="E465" s="33">
        <f>STOCK!G608</f>
        <v>0</v>
      </c>
      <c r="F465" s="33">
        <f>STOCK!H608</f>
        <v>0</v>
      </c>
      <c r="G465" s="33">
        <f>STOCK!I608</f>
        <v>0</v>
      </c>
      <c r="H465" s="33">
        <f>STOCK!J608</f>
        <v>0</v>
      </c>
      <c r="I465" s="33">
        <f>STOCK!K608</f>
        <v>0</v>
      </c>
      <c r="J465" s="33">
        <f>STOCK!L608</f>
        <v>0</v>
      </c>
      <c r="K465" s="33">
        <f>STOCK!M608</f>
        <v>0</v>
      </c>
      <c r="L465" s="33">
        <f>STOCK!N608</f>
        <v>0</v>
      </c>
      <c r="U465" s="33">
        <v>1</v>
      </c>
      <c r="V465" s="33">
        <f>STOCK!Q608</f>
        <v>0</v>
      </c>
      <c r="X465" s="33">
        <v>0</v>
      </c>
      <c r="Y465" s="33">
        <f t="shared" si="8"/>
        <v>0</v>
      </c>
      <c r="AG465" s="33">
        <f>STOCK!A608</f>
        <v>0</v>
      </c>
      <c r="AI465" s="33">
        <v>0</v>
      </c>
    </row>
    <row r="466" spans="1:35" x14ac:dyDescent="0.15">
      <c r="A466" s="33">
        <f>STOCK!C609</f>
        <v>0</v>
      </c>
      <c r="B466" s="33">
        <f>STOCK!D609</f>
        <v>0</v>
      </c>
      <c r="C466" s="33">
        <f>STOCK!E609</f>
        <v>0</v>
      </c>
      <c r="D466" s="33">
        <f>STOCK!F609</f>
        <v>0</v>
      </c>
      <c r="E466" s="33">
        <f>STOCK!G609</f>
        <v>0</v>
      </c>
      <c r="F466" s="33">
        <f>STOCK!H609</f>
        <v>0</v>
      </c>
      <c r="G466" s="33">
        <f>STOCK!I609</f>
        <v>0</v>
      </c>
      <c r="H466" s="33">
        <f>STOCK!J609</f>
        <v>0</v>
      </c>
      <c r="I466" s="33">
        <f>STOCK!K609</f>
        <v>0</v>
      </c>
      <c r="J466" s="33">
        <f>STOCK!L609</f>
        <v>0</v>
      </c>
      <c r="K466" s="33">
        <f>STOCK!M609</f>
        <v>0</v>
      </c>
      <c r="L466" s="33">
        <f>STOCK!N609</f>
        <v>0</v>
      </c>
      <c r="U466" s="33">
        <v>1</v>
      </c>
      <c r="V466" s="33">
        <f>STOCK!Q609</f>
        <v>0</v>
      </c>
      <c r="X466" s="33">
        <v>0</v>
      </c>
      <c r="Y466" s="33">
        <f t="shared" si="8"/>
        <v>0</v>
      </c>
      <c r="AG466" s="33">
        <f>STOCK!A609</f>
        <v>0</v>
      </c>
      <c r="AI466" s="33">
        <v>0</v>
      </c>
    </row>
    <row r="467" spans="1:35" x14ac:dyDescent="0.15">
      <c r="A467" s="33">
        <f>STOCK!C610</f>
        <v>0</v>
      </c>
      <c r="B467" s="33">
        <f>STOCK!D610</f>
        <v>0</v>
      </c>
      <c r="C467" s="33">
        <f>STOCK!E610</f>
        <v>0</v>
      </c>
      <c r="D467" s="33">
        <f>STOCK!F610</f>
        <v>0</v>
      </c>
      <c r="E467" s="33">
        <f>STOCK!G610</f>
        <v>0</v>
      </c>
      <c r="F467" s="33">
        <f>STOCK!H610</f>
        <v>0</v>
      </c>
      <c r="G467" s="33">
        <f>STOCK!I610</f>
        <v>0</v>
      </c>
      <c r="H467" s="33">
        <f>STOCK!J610</f>
        <v>0</v>
      </c>
      <c r="I467" s="33">
        <f>STOCK!K610</f>
        <v>0</v>
      </c>
      <c r="J467" s="33">
        <f>STOCK!L610</f>
        <v>0</v>
      </c>
      <c r="K467" s="33">
        <f>STOCK!M610</f>
        <v>0</v>
      </c>
      <c r="L467" s="33">
        <f>STOCK!N610</f>
        <v>0</v>
      </c>
      <c r="U467" s="33">
        <v>1</v>
      </c>
      <c r="V467" s="33">
        <f>STOCK!Q610</f>
        <v>0</v>
      </c>
      <c r="X467" s="33">
        <v>0</v>
      </c>
      <c r="Y467" s="33">
        <f t="shared" si="8"/>
        <v>0</v>
      </c>
      <c r="AG467" s="33">
        <f>STOCK!A610</f>
        <v>0</v>
      </c>
      <c r="AI467" s="33">
        <v>0</v>
      </c>
    </row>
    <row r="468" spans="1:35" x14ac:dyDescent="0.15">
      <c r="A468" s="33">
        <f>STOCK!C611</f>
        <v>0</v>
      </c>
      <c r="B468" s="33">
        <f>STOCK!D611</f>
        <v>0</v>
      </c>
      <c r="C468" s="33">
        <f>STOCK!E611</f>
        <v>0</v>
      </c>
      <c r="D468" s="33">
        <f>STOCK!F611</f>
        <v>0</v>
      </c>
      <c r="E468" s="33">
        <f>STOCK!G611</f>
        <v>0</v>
      </c>
      <c r="F468" s="33">
        <f>STOCK!H611</f>
        <v>0</v>
      </c>
      <c r="G468" s="33">
        <f>STOCK!I611</f>
        <v>0</v>
      </c>
      <c r="H468" s="33">
        <f>STOCK!J611</f>
        <v>0</v>
      </c>
      <c r="I468" s="33">
        <f>STOCK!K611</f>
        <v>0</v>
      </c>
      <c r="J468" s="33">
        <f>STOCK!L611</f>
        <v>0</v>
      </c>
      <c r="K468" s="33">
        <f>STOCK!M611</f>
        <v>0</v>
      </c>
      <c r="L468" s="33">
        <f>STOCK!N611</f>
        <v>0</v>
      </c>
      <c r="U468" s="33">
        <v>1</v>
      </c>
      <c r="V468" s="33">
        <f>STOCK!Q611</f>
        <v>0</v>
      </c>
      <c r="X468" s="33">
        <v>0</v>
      </c>
      <c r="Y468" s="33">
        <f t="shared" si="8"/>
        <v>0</v>
      </c>
      <c r="AG468" s="33">
        <f>STOCK!A611</f>
        <v>0</v>
      </c>
      <c r="AI468" s="33">
        <v>0</v>
      </c>
    </row>
    <row r="469" spans="1:35" x14ac:dyDescent="0.15">
      <c r="A469" s="33">
        <f>STOCK!C612</f>
        <v>0</v>
      </c>
      <c r="B469" s="33">
        <f>STOCK!D612</f>
        <v>0</v>
      </c>
      <c r="C469" s="33">
        <f>STOCK!E612</f>
        <v>0</v>
      </c>
      <c r="D469" s="33">
        <f>STOCK!F612</f>
        <v>0</v>
      </c>
      <c r="E469" s="33">
        <f>STOCK!G612</f>
        <v>0</v>
      </c>
      <c r="F469" s="33">
        <f>STOCK!H612</f>
        <v>0</v>
      </c>
      <c r="G469" s="33">
        <f>STOCK!I612</f>
        <v>0</v>
      </c>
      <c r="H469" s="33">
        <f>STOCK!J612</f>
        <v>0</v>
      </c>
      <c r="I469" s="33">
        <f>STOCK!K612</f>
        <v>0</v>
      </c>
      <c r="J469" s="33">
        <f>STOCK!L612</f>
        <v>0</v>
      </c>
      <c r="K469" s="33">
        <f>STOCK!M612</f>
        <v>0</v>
      </c>
      <c r="L469" s="33">
        <f>STOCK!N612</f>
        <v>0</v>
      </c>
      <c r="U469" s="33">
        <v>1</v>
      </c>
      <c r="V469" s="33">
        <f>STOCK!Q612</f>
        <v>0</v>
      </c>
      <c r="X469" s="33">
        <v>0</v>
      </c>
      <c r="Y469" s="33">
        <f t="shared" si="8"/>
        <v>0</v>
      </c>
      <c r="AG469" s="33">
        <f>STOCK!A612</f>
        <v>0</v>
      </c>
      <c r="AI469" s="33">
        <v>0</v>
      </c>
    </row>
    <row r="470" spans="1:35" x14ac:dyDescent="0.15">
      <c r="A470" s="33">
        <f>STOCK!C613</f>
        <v>0</v>
      </c>
      <c r="B470" s="33">
        <f>STOCK!D613</f>
        <v>0</v>
      </c>
      <c r="C470" s="33">
        <f>STOCK!E613</f>
        <v>0</v>
      </c>
      <c r="D470" s="33">
        <f>STOCK!F613</f>
        <v>0</v>
      </c>
      <c r="E470" s="33">
        <f>STOCK!G613</f>
        <v>0</v>
      </c>
      <c r="F470" s="33">
        <f>STOCK!H613</f>
        <v>0</v>
      </c>
      <c r="G470" s="33">
        <f>STOCK!I613</f>
        <v>0</v>
      </c>
      <c r="H470" s="33">
        <f>STOCK!J613</f>
        <v>0</v>
      </c>
      <c r="I470" s="33">
        <f>STOCK!K613</f>
        <v>0</v>
      </c>
      <c r="J470" s="33">
        <f>STOCK!L613</f>
        <v>0</v>
      </c>
      <c r="K470" s="33">
        <f>STOCK!M613</f>
        <v>0</v>
      </c>
      <c r="L470" s="33">
        <f>STOCK!N613</f>
        <v>0</v>
      </c>
      <c r="U470" s="33">
        <v>1</v>
      </c>
      <c r="V470" s="33">
        <f>STOCK!Q613</f>
        <v>0</v>
      </c>
      <c r="X470" s="33">
        <v>0</v>
      </c>
      <c r="Y470" s="33">
        <f t="shared" si="8"/>
        <v>0</v>
      </c>
      <c r="AG470" s="33">
        <f>STOCK!A613</f>
        <v>0</v>
      </c>
      <c r="AI470" s="33">
        <v>0</v>
      </c>
    </row>
    <row r="471" spans="1:35" x14ac:dyDescent="0.15">
      <c r="A471" s="33">
        <f>STOCK!C614</f>
        <v>0</v>
      </c>
      <c r="B471" s="33">
        <f>STOCK!D614</f>
        <v>0</v>
      </c>
      <c r="C471" s="33">
        <f>STOCK!E614</f>
        <v>0</v>
      </c>
      <c r="D471" s="33">
        <f>STOCK!F614</f>
        <v>0</v>
      </c>
      <c r="E471" s="33">
        <f>STOCK!G614</f>
        <v>0</v>
      </c>
      <c r="F471" s="33">
        <f>STOCK!H614</f>
        <v>0</v>
      </c>
      <c r="G471" s="33">
        <f>STOCK!I614</f>
        <v>0</v>
      </c>
      <c r="H471" s="33">
        <f>STOCK!J614</f>
        <v>0</v>
      </c>
      <c r="I471" s="33">
        <f>STOCK!K614</f>
        <v>0</v>
      </c>
      <c r="J471" s="33">
        <f>STOCK!L614</f>
        <v>0</v>
      </c>
      <c r="K471" s="33">
        <f>STOCK!M614</f>
        <v>0</v>
      </c>
      <c r="L471" s="33">
        <f>STOCK!N614</f>
        <v>0</v>
      </c>
      <c r="U471" s="33">
        <v>1</v>
      </c>
      <c r="V471" s="33">
        <f>STOCK!Q614</f>
        <v>0</v>
      </c>
      <c r="X471" s="33">
        <v>0</v>
      </c>
      <c r="Y471" s="33">
        <f t="shared" si="8"/>
        <v>0</v>
      </c>
      <c r="AG471" s="33">
        <f>STOCK!A614</f>
        <v>0</v>
      </c>
      <c r="AI471" s="33">
        <v>0</v>
      </c>
    </row>
    <row r="472" spans="1:35" x14ac:dyDescent="0.15">
      <c r="A472" s="33">
        <f>STOCK!C615</f>
        <v>0</v>
      </c>
      <c r="B472" s="33">
        <f>STOCK!D615</f>
        <v>0</v>
      </c>
      <c r="C472" s="33">
        <f>STOCK!E615</f>
        <v>0</v>
      </c>
      <c r="D472" s="33">
        <f>STOCK!F615</f>
        <v>0</v>
      </c>
      <c r="E472" s="33">
        <f>STOCK!G615</f>
        <v>0</v>
      </c>
      <c r="F472" s="33">
        <f>STOCK!H615</f>
        <v>0</v>
      </c>
      <c r="G472" s="33">
        <f>STOCK!I615</f>
        <v>0</v>
      </c>
      <c r="H472" s="33">
        <f>STOCK!J615</f>
        <v>0</v>
      </c>
      <c r="I472" s="33">
        <f>STOCK!K615</f>
        <v>0</v>
      </c>
      <c r="J472" s="33">
        <f>STOCK!L615</f>
        <v>0</v>
      </c>
      <c r="K472" s="33">
        <f>STOCK!M615</f>
        <v>0</v>
      </c>
      <c r="L472" s="33">
        <f>STOCK!N615</f>
        <v>0</v>
      </c>
      <c r="U472" s="33">
        <v>1</v>
      </c>
      <c r="V472" s="33">
        <f>STOCK!Q615</f>
        <v>0</v>
      </c>
      <c r="X472" s="33">
        <v>0</v>
      </c>
      <c r="Y472" s="33">
        <f t="shared" si="8"/>
        <v>0</v>
      </c>
      <c r="AG472" s="33">
        <f>STOCK!A615</f>
        <v>0</v>
      </c>
      <c r="AI472" s="33">
        <v>0</v>
      </c>
    </row>
    <row r="473" spans="1:35" x14ac:dyDescent="0.15">
      <c r="A473" s="33">
        <f>STOCK!C616</f>
        <v>0</v>
      </c>
      <c r="B473" s="33">
        <f>STOCK!D616</f>
        <v>0</v>
      </c>
      <c r="C473" s="33">
        <f>STOCK!E616</f>
        <v>0</v>
      </c>
      <c r="D473" s="33">
        <f>STOCK!F616</f>
        <v>0</v>
      </c>
      <c r="E473" s="33">
        <f>STOCK!G616</f>
        <v>0</v>
      </c>
      <c r="F473" s="33">
        <f>STOCK!H616</f>
        <v>0</v>
      </c>
      <c r="G473" s="33">
        <f>STOCK!I616</f>
        <v>0</v>
      </c>
      <c r="H473" s="33">
        <f>STOCK!J616</f>
        <v>0</v>
      </c>
      <c r="I473" s="33">
        <f>STOCK!K616</f>
        <v>0</v>
      </c>
      <c r="J473" s="33">
        <f>STOCK!L616</f>
        <v>0</v>
      </c>
      <c r="K473" s="33">
        <f>STOCK!M616</f>
        <v>0</v>
      </c>
      <c r="L473" s="33">
        <f>STOCK!N616</f>
        <v>0</v>
      </c>
      <c r="U473" s="33">
        <v>1</v>
      </c>
      <c r="V473" s="33">
        <f>STOCK!Q616</f>
        <v>0</v>
      </c>
      <c r="X473" s="33">
        <v>0</v>
      </c>
      <c r="Y473" s="33">
        <f t="shared" si="8"/>
        <v>0</v>
      </c>
      <c r="AG473" s="33">
        <f>STOCK!A616</f>
        <v>0</v>
      </c>
      <c r="AI473" s="33">
        <v>0</v>
      </c>
    </row>
    <row r="474" spans="1:35" x14ac:dyDescent="0.15">
      <c r="A474" s="33">
        <f>STOCK!C617</f>
        <v>0</v>
      </c>
      <c r="B474" s="33">
        <f>STOCK!D617</f>
        <v>0</v>
      </c>
      <c r="C474" s="33">
        <f>STOCK!E617</f>
        <v>0</v>
      </c>
      <c r="D474" s="33">
        <f>STOCK!F617</f>
        <v>0</v>
      </c>
      <c r="E474" s="33">
        <f>STOCK!G617</f>
        <v>0</v>
      </c>
      <c r="F474" s="33">
        <f>STOCK!H617</f>
        <v>0</v>
      </c>
      <c r="G474" s="33">
        <f>STOCK!I617</f>
        <v>0</v>
      </c>
      <c r="H474" s="33">
        <f>STOCK!J617</f>
        <v>0</v>
      </c>
      <c r="I474" s="33">
        <f>STOCK!K617</f>
        <v>0</v>
      </c>
      <c r="J474" s="33">
        <f>STOCK!L617</f>
        <v>0</v>
      </c>
      <c r="K474" s="33">
        <f>STOCK!M617</f>
        <v>0</v>
      </c>
      <c r="L474" s="33">
        <f>STOCK!N617</f>
        <v>0</v>
      </c>
      <c r="U474" s="33">
        <v>1</v>
      </c>
      <c r="V474" s="33">
        <f>STOCK!Q617</f>
        <v>0</v>
      </c>
      <c r="X474" s="33">
        <v>0</v>
      </c>
      <c r="Y474" s="33">
        <f t="shared" si="8"/>
        <v>0</v>
      </c>
      <c r="AG474" s="33">
        <f>STOCK!A617</f>
        <v>0</v>
      </c>
      <c r="AI474" s="33">
        <v>0</v>
      </c>
    </row>
    <row r="475" spans="1:35" x14ac:dyDescent="0.15">
      <c r="A475" s="33">
        <f>STOCK!C618</f>
        <v>0</v>
      </c>
      <c r="B475" s="33">
        <f>STOCK!D618</f>
        <v>0</v>
      </c>
      <c r="C475" s="33">
        <f>STOCK!E618</f>
        <v>0</v>
      </c>
      <c r="D475" s="33">
        <f>STOCK!F618</f>
        <v>0</v>
      </c>
      <c r="E475" s="33">
        <f>STOCK!G618</f>
        <v>0</v>
      </c>
      <c r="F475" s="33">
        <f>STOCK!H618</f>
        <v>0</v>
      </c>
      <c r="G475" s="33">
        <f>STOCK!I618</f>
        <v>0</v>
      </c>
      <c r="H475" s="33">
        <f>STOCK!J618</f>
        <v>0</v>
      </c>
      <c r="I475" s="33">
        <f>STOCK!K618</f>
        <v>0</v>
      </c>
      <c r="J475" s="33">
        <f>STOCK!L618</f>
        <v>0</v>
      </c>
      <c r="K475" s="33">
        <f>STOCK!M618</f>
        <v>0</v>
      </c>
      <c r="L475" s="33">
        <f>STOCK!N618</f>
        <v>0</v>
      </c>
      <c r="U475" s="33">
        <v>1</v>
      </c>
      <c r="V475" s="33">
        <f>STOCK!Q618</f>
        <v>0</v>
      </c>
      <c r="X475" s="33">
        <v>0</v>
      </c>
      <c r="Y475" s="33">
        <f t="shared" si="8"/>
        <v>0</v>
      </c>
      <c r="AG475" s="33">
        <f>STOCK!A618</f>
        <v>0</v>
      </c>
      <c r="AI475" s="33">
        <v>0</v>
      </c>
    </row>
    <row r="476" spans="1:35" x14ac:dyDescent="0.15">
      <c r="A476" s="33">
        <f>STOCK!C619</f>
        <v>0</v>
      </c>
      <c r="B476" s="33">
        <f>STOCK!D619</f>
        <v>0</v>
      </c>
      <c r="C476" s="33">
        <f>STOCK!E619</f>
        <v>0</v>
      </c>
      <c r="D476" s="33">
        <f>STOCK!F619</f>
        <v>0</v>
      </c>
      <c r="E476" s="33">
        <f>STOCK!G619</f>
        <v>0</v>
      </c>
      <c r="F476" s="33">
        <f>STOCK!H619</f>
        <v>0</v>
      </c>
      <c r="G476" s="33">
        <f>STOCK!I619</f>
        <v>0</v>
      </c>
      <c r="H476" s="33">
        <f>STOCK!J619</f>
        <v>0</v>
      </c>
      <c r="I476" s="33">
        <f>STOCK!K619</f>
        <v>0</v>
      </c>
      <c r="J476" s="33">
        <f>STOCK!L619</f>
        <v>0</v>
      </c>
      <c r="K476" s="33">
        <f>STOCK!M619</f>
        <v>0</v>
      </c>
      <c r="L476" s="33">
        <f>STOCK!N619</f>
        <v>0</v>
      </c>
      <c r="U476" s="33">
        <v>1</v>
      </c>
      <c r="V476" s="33">
        <f>STOCK!Q619</f>
        <v>0</v>
      </c>
      <c r="X476" s="33">
        <v>0</v>
      </c>
      <c r="Y476" s="33">
        <f t="shared" si="8"/>
        <v>0</v>
      </c>
      <c r="AG476" s="33">
        <f>STOCK!A619</f>
        <v>0</v>
      </c>
      <c r="AI476" s="33">
        <v>0</v>
      </c>
    </row>
    <row r="477" spans="1:35" x14ac:dyDescent="0.15">
      <c r="A477" s="33">
        <f>STOCK!C620</f>
        <v>0</v>
      </c>
      <c r="B477" s="33">
        <f>STOCK!D620</f>
        <v>0</v>
      </c>
      <c r="C477" s="33">
        <f>STOCK!E620</f>
        <v>0</v>
      </c>
      <c r="D477" s="33">
        <f>STOCK!F620</f>
        <v>0</v>
      </c>
      <c r="E477" s="33">
        <f>STOCK!G620</f>
        <v>0</v>
      </c>
      <c r="F477" s="33">
        <f>STOCK!H620</f>
        <v>0</v>
      </c>
      <c r="G477" s="33">
        <f>STOCK!I620</f>
        <v>0</v>
      </c>
      <c r="H477" s="33">
        <f>STOCK!J620</f>
        <v>0</v>
      </c>
      <c r="I477" s="33">
        <f>STOCK!K620</f>
        <v>0</v>
      </c>
      <c r="J477" s="33">
        <f>STOCK!L620</f>
        <v>0</v>
      </c>
      <c r="K477" s="33">
        <f>STOCK!M620</f>
        <v>0</v>
      </c>
      <c r="L477" s="33">
        <f>STOCK!N620</f>
        <v>0</v>
      </c>
      <c r="U477" s="33">
        <v>1</v>
      </c>
      <c r="V477" s="33">
        <f>STOCK!Q620</f>
        <v>0</v>
      </c>
      <c r="X477" s="33">
        <v>0</v>
      </c>
      <c r="Y477" s="33">
        <f t="shared" si="8"/>
        <v>0</v>
      </c>
      <c r="AG477" s="33">
        <f>STOCK!A620</f>
        <v>0</v>
      </c>
      <c r="AI477" s="33">
        <v>0</v>
      </c>
    </row>
    <row r="478" spans="1:35" x14ac:dyDescent="0.15">
      <c r="A478" s="33">
        <f>STOCK!C621</f>
        <v>0</v>
      </c>
      <c r="B478" s="33">
        <f>STOCK!D621</f>
        <v>0</v>
      </c>
      <c r="C478" s="33">
        <f>STOCK!E621</f>
        <v>0</v>
      </c>
      <c r="D478" s="33">
        <f>STOCK!F621</f>
        <v>0</v>
      </c>
      <c r="E478" s="33">
        <f>STOCK!G621</f>
        <v>0</v>
      </c>
      <c r="F478" s="33">
        <f>STOCK!H621</f>
        <v>0</v>
      </c>
      <c r="G478" s="33">
        <f>STOCK!I621</f>
        <v>0</v>
      </c>
      <c r="H478" s="33">
        <f>STOCK!J621</f>
        <v>0</v>
      </c>
      <c r="I478" s="33">
        <f>STOCK!K621</f>
        <v>0</v>
      </c>
      <c r="J478" s="33">
        <f>STOCK!L621</f>
        <v>0</v>
      </c>
      <c r="K478" s="33">
        <f>STOCK!M621</f>
        <v>0</v>
      </c>
      <c r="L478" s="33">
        <f>STOCK!N621</f>
        <v>0</v>
      </c>
      <c r="U478" s="33">
        <v>1</v>
      </c>
      <c r="V478" s="33">
        <f>STOCK!Q621</f>
        <v>0</v>
      </c>
      <c r="X478" s="33">
        <v>0</v>
      </c>
      <c r="Y478" s="33">
        <f t="shared" si="8"/>
        <v>0</v>
      </c>
      <c r="AG478" s="33">
        <f>STOCK!A621</f>
        <v>0</v>
      </c>
      <c r="AI478" s="33">
        <v>0</v>
      </c>
    </row>
    <row r="479" spans="1:35" x14ac:dyDescent="0.15">
      <c r="A479" s="33">
        <f>STOCK!C622</f>
        <v>0</v>
      </c>
      <c r="B479" s="33">
        <f>STOCK!D622</f>
        <v>0</v>
      </c>
      <c r="C479" s="33">
        <f>STOCK!E622</f>
        <v>0</v>
      </c>
      <c r="D479" s="33">
        <f>STOCK!F622</f>
        <v>0</v>
      </c>
      <c r="E479" s="33">
        <f>STOCK!G622</f>
        <v>0</v>
      </c>
      <c r="F479" s="33">
        <f>STOCK!H622</f>
        <v>0</v>
      </c>
      <c r="G479" s="33">
        <f>STOCK!I622</f>
        <v>0</v>
      </c>
      <c r="H479" s="33">
        <f>STOCK!J622</f>
        <v>0</v>
      </c>
      <c r="I479" s="33">
        <f>STOCK!K622</f>
        <v>0</v>
      </c>
      <c r="J479" s="33">
        <f>STOCK!L622</f>
        <v>0</v>
      </c>
      <c r="K479" s="33">
        <f>STOCK!M622</f>
        <v>0</v>
      </c>
      <c r="L479" s="33">
        <f>STOCK!N622</f>
        <v>0</v>
      </c>
      <c r="U479" s="33">
        <v>1</v>
      </c>
      <c r="V479" s="33">
        <f>STOCK!Q622</f>
        <v>0</v>
      </c>
      <c r="X479" s="33">
        <v>0</v>
      </c>
      <c r="Y479" s="33">
        <f t="shared" si="8"/>
        <v>0</v>
      </c>
      <c r="AG479" s="33">
        <f>STOCK!A622</f>
        <v>0</v>
      </c>
      <c r="AI479" s="33">
        <v>0</v>
      </c>
    </row>
    <row r="480" spans="1:35" x14ac:dyDescent="0.15">
      <c r="A480" s="33">
        <f>STOCK!C623</f>
        <v>0</v>
      </c>
      <c r="B480" s="33">
        <f>STOCK!D623</f>
        <v>0</v>
      </c>
      <c r="C480" s="33">
        <f>STOCK!E623</f>
        <v>0</v>
      </c>
      <c r="D480" s="33">
        <f>STOCK!F623</f>
        <v>0</v>
      </c>
      <c r="E480" s="33">
        <f>STOCK!G623</f>
        <v>0</v>
      </c>
      <c r="F480" s="33">
        <f>STOCK!H623</f>
        <v>0</v>
      </c>
      <c r="G480" s="33">
        <f>STOCK!I623</f>
        <v>0</v>
      </c>
      <c r="H480" s="33">
        <f>STOCK!J623</f>
        <v>0</v>
      </c>
      <c r="I480" s="33">
        <f>STOCK!K623</f>
        <v>0</v>
      </c>
      <c r="J480" s="33">
        <f>STOCK!L623</f>
        <v>0</v>
      </c>
      <c r="K480" s="33">
        <f>STOCK!M623</f>
        <v>0</v>
      </c>
      <c r="L480" s="33">
        <f>STOCK!N623</f>
        <v>0</v>
      </c>
      <c r="U480" s="33">
        <v>1</v>
      </c>
      <c r="V480" s="33">
        <f>STOCK!Q623</f>
        <v>0</v>
      </c>
      <c r="X480" s="33">
        <v>0</v>
      </c>
      <c r="Y480" s="33">
        <f t="shared" si="8"/>
        <v>0</v>
      </c>
      <c r="AG480" s="33">
        <f>STOCK!A623</f>
        <v>0</v>
      </c>
      <c r="AI480" s="33">
        <v>0</v>
      </c>
    </row>
    <row r="481" spans="1:35" x14ac:dyDescent="0.15">
      <c r="A481" s="33">
        <f>STOCK!C624</f>
        <v>0</v>
      </c>
      <c r="B481" s="33">
        <f>STOCK!D624</f>
        <v>0</v>
      </c>
      <c r="C481" s="33">
        <f>STOCK!E624</f>
        <v>0</v>
      </c>
      <c r="D481" s="33">
        <f>STOCK!F624</f>
        <v>0</v>
      </c>
      <c r="E481" s="33">
        <f>STOCK!G624</f>
        <v>0</v>
      </c>
      <c r="F481" s="33">
        <f>STOCK!H624</f>
        <v>0</v>
      </c>
      <c r="G481" s="33">
        <f>STOCK!I624</f>
        <v>0</v>
      </c>
      <c r="H481" s="33">
        <f>STOCK!J624</f>
        <v>0</v>
      </c>
      <c r="I481" s="33">
        <f>STOCK!K624</f>
        <v>0</v>
      </c>
      <c r="J481" s="33">
        <f>STOCK!L624</f>
        <v>0</v>
      </c>
      <c r="K481" s="33">
        <f>STOCK!M624</f>
        <v>0</v>
      </c>
      <c r="L481" s="33">
        <f>STOCK!N624</f>
        <v>0</v>
      </c>
      <c r="U481" s="33">
        <v>1</v>
      </c>
      <c r="V481" s="33">
        <f>STOCK!Q624</f>
        <v>0</v>
      </c>
      <c r="X481" s="33">
        <v>0</v>
      </c>
      <c r="Y481" s="33">
        <f t="shared" si="8"/>
        <v>0</v>
      </c>
      <c r="AG481" s="33">
        <f>STOCK!A624</f>
        <v>0</v>
      </c>
      <c r="AI481" s="33">
        <v>0</v>
      </c>
    </row>
    <row r="482" spans="1:35" x14ac:dyDescent="0.15">
      <c r="A482" s="33">
        <f>STOCK!C625</f>
        <v>0</v>
      </c>
      <c r="B482" s="33">
        <f>STOCK!D625</f>
        <v>0</v>
      </c>
      <c r="C482" s="33">
        <f>STOCK!E625</f>
        <v>0</v>
      </c>
      <c r="D482" s="33">
        <f>STOCK!F625</f>
        <v>0</v>
      </c>
      <c r="E482" s="33">
        <f>STOCK!G625</f>
        <v>0</v>
      </c>
      <c r="F482" s="33">
        <f>STOCK!H625</f>
        <v>0</v>
      </c>
      <c r="G482" s="33">
        <f>STOCK!I625</f>
        <v>0</v>
      </c>
      <c r="H482" s="33">
        <f>STOCK!J625</f>
        <v>0</v>
      </c>
      <c r="I482" s="33">
        <f>STOCK!K625</f>
        <v>0</v>
      </c>
      <c r="J482" s="33">
        <f>STOCK!L625</f>
        <v>0</v>
      </c>
      <c r="K482" s="33">
        <f>STOCK!M625</f>
        <v>0</v>
      </c>
      <c r="L482" s="33">
        <f>STOCK!N625</f>
        <v>0</v>
      </c>
      <c r="U482" s="33">
        <v>1</v>
      </c>
      <c r="V482" s="33">
        <f>STOCK!Q625</f>
        <v>0</v>
      </c>
      <c r="X482" s="33">
        <v>0</v>
      </c>
      <c r="Y482" s="33">
        <f t="shared" si="8"/>
        <v>0</v>
      </c>
      <c r="AG482" s="33">
        <f>STOCK!A625</f>
        <v>0</v>
      </c>
      <c r="AI482" s="33">
        <v>0</v>
      </c>
    </row>
    <row r="483" spans="1:35" x14ac:dyDescent="0.15">
      <c r="A483" s="33">
        <f>STOCK!C626</f>
        <v>0</v>
      </c>
      <c r="B483" s="33">
        <f>STOCK!D626</f>
        <v>0</v>
      </c>
      <c r="C483" s="33">
        <f>STOCK!E626</f>
        <v>0</v>
      </c>
      <c r="D483" s="33">
        <f>STOCK!F626</f>
        <v>0</v>
      </c>
      <c r="E483" s="33">
        <f>STOCK!G626</f>
        <v>0</v>
      </c>
      <c r="F483" s="33">
        <f>STOCK!H626</f>
        <v>0</v>
      </c>
      <c r="G483" s="33">
        <f>STOCK!I626</f>
        <v>0</v>
      </c>
      <c r="H483" s="33">
        <f>STOCK!J626</f>
        <v>0</v>
      </c>
      <c r="I483" s="33">
        <f>STOCK!K626</f>
        <v>0</v>
      </c>
      <c r="J483" s="33">
        <f>STOCK!L626</f>
        <v>0</v>
      </c>
      <c r="K483" s="33">
        <f>STOCK!M626</f>
        <v>0</v>
      </c>
      <c r="L483" s="33">
        <f>STOCK!N626</f>
        <v>0</v>
      </c>
      <c r="U483" s="33">
        <v>1</v>
      </c>
      <c r="V483" s="33">
        <f>STOCK!Q626</f>
        <v>0</v>
      </c>
      <c r="X483" s="33">
        <v>0</v>
      </c>
      <c r="Y483" s="33">
        <f t="shared" si="8"/>
        <v>0</v>
      </c>
      <c r="AG483" s="33">
        <f>STOCK!A626</f>
        <v>0</v>
      </c>
      <c r="AI483" s="33">
        <v>0</v>
      </c>
    </row>
    <row r="484" spans="1:35" x14ac:dyDescent="0.15">
      <c r="A484" s="33">
        <f>STOCK!C627</f>
        <v>0</v>
      </c>
      <c r="B484" s="33">
        <f>STOCK!D627</f>
        <v>0</v>
      </c>
      <c r="C484" s="33">
        <f>STOCK!E627</f>
        <v>0</v>
      </c>
      <c r="D484" s="33">
        <f>STOCK!F627</f>
        <v>0</v>
      </c>
      <c r="E484" s="33">
        <f>STOCK!G627</f>
        <v>0</v>
      </c>
      <c r="F484" s="33">
        <f>STOCK!H627</f>
        <v>0</v>
      </c>
      <c r="G484" s="33">
        <f>STOCK!I627</f>
        <v>0</v>
      </c>
      <c r="H484" s="33">
        <f>STOCK!J627</f>
        <v>0</v>
      </c>
      <c r="I484" s="33">
        <f>STOCK!K627</f>
        <v>0</v>
      </c>
      <c r="J484" s="33">
        <f>STOCK!L627</f>
        <v>0</v>
      </c>
      <c r="K484" s="33">
        <f>STOCK!M627</f>
        <v>0</v>
      </c>
      <c r="L484" s="33">
        <f>STOCK!N627</f>
        <v>0</v>
      </c>
      <c r="U484" s="33">
        <v>1</v>
      </c>
      <c r="V484" s="33">
        <f>STOCK!Q627</f>
        <v>0</v>
      </c>
      <c r="X484" s="33">
        <v>0</v>
      </c>
      <c r="Y484" s="33">
        <f t="shared" si="8"/>
        <v>0</v>
      </c>
      <c r="AG484" s="33">
        <f>STOCK!A627</f>
        <v>0</v>
      </c>
      <c r="AI484" s="33">
        <v>0</v>
      </c>
    </row>
    <row r="485" spans="1:35" x14ac:dyDescent="0.15">
      <c r="A485" s="33">
        <f>STOCK!C628</f>
        <v>0</v>
      </c>
      <c r="B485" s="33">
        <f>STOCK!D628</f>
        <v>0</v>
      </c>
      <c r="C485" s="33">
        <f>STOCK!E628</f>
        <v>0</v>
      </c>
      <c r="D485" s="33">
        <f>STOCK!F628</f>
        <v>0</v>
      </c>
      <c r="E485" s="33">
        <f>STOCK!G628</f>
        <v>0</v>
      </c>
      <c r="F485" s="33">
        <f>STOCK!H628</f>
        <v>0</v>
      </c>
      <c r="G485" s="33">
        <f>STOCK!I628</f>
        <v>0</v>
      </c>
      <c r="H485" s="33">
        <f>STOCK!J628</f>
        <v>0</v>
      </c>
      <c r="I485" s="33">
        <f>STOCK!K628</f>
        <v>0</v>
      </c>
      <c r="J485" s="33">
        <f>STOCK!L628</f>
        <v>0</v>
      </c>
      <c r="K485" s="33">
        <f>STOCK!M628</f>
        <v>0</v>
      </c>
      <c r="L485" s="33">
        <f>STOCK!N628</f>
        <v>0</v>
      </c>
      <c r="U485" s="33">
        <v>1</v>
      </c>
      <c r="V485" s="33">
        <f>STOCK!Q628</f>
        <v>0</v>
      </c>
      <c r="X485" s="33">
        <v>0</v>
      </c>
      <c r="Y485" s="33">
        <f t="shared" si="8"/>
        <v>0</v>
      </c>
      <c r="AG485" s="33">
        <f>STOCK!A628</f>
        <v>0</v>
      </c>
      <c r="AI485" s="33">
        <v>0</v>
      </c>
    </row>
    <row r="486" spans="1:35" x14ac:dyDescent="0.15">
      <c r="A486" s="33">
        <f>STOCK!C629</f>
        <v>0</v>
      </c>
      <c r="B486" s="33">
        <f>STOCK!D629</f>
        <v>0</v>
      </c>
      <c r="C486" s="33">
        <f>STOCK!E629</f>
        <v>0</v>
      </c>
      <c r="D486" s="33">
        <f>STOCK!F629</f>
        <v>0</v>
      </c>
      <c r="E486" s="33">
        <f>STOCK!G629</f>
        <v>0</v>
      </c>
      <c r="F486" s="33">
        <f>STOCK!H629</f>
        <v>0</v>
      </c>
      <c r="G486" s="33">
        <f>STOCK!I629</f>
        <v>0</v>
      </c>
      <c r="H486" s="33">
        <f>STOCK!J629</f>
        <v>0</v>
      </c>
      <c r="I486" s="33">
        <f>STOCK!K629</f>
        <v>0</v>
      </c>
      <c r="J486" s="33">
        <f>STOCK!L629</f>
        <v>0</v>
      </c>
      <c r="K486" s="33">
        <f>STOCK!M629</f>
        <v>0</v>
      </c>
      <c r="L486" s="33">
        <f>STOCK!N629</f>
        <v>0</v>
      </c>
      <c r="U486" s="33">
        <v>1</v>
      </c>
      <c r="V486" s="33">
        <f>STOCK!Q629</f>
        <v>0</v>
      </c>
      <c r="X486" s="33">
        <v>0</v>
      </c>
      <c r="Y486" s="33">
        <f t="shared" si="8"/>
        <v>0</v>
      </c>
      <c r="AG486" s="33">
        <f>STOCK!A629</f>
        <v>0</v>
      </c>
      <c r="AI486" s="33">
        <v>0</v>
      </c>
    </row>
    <row r="487" spans="1:35" x14ac:dyDescent="0.15">
      <c r="A487" s="33">
        <f>STOCK!C630</f>
        <v>0</v>
      </c>
      <c r="B487" s="33">
        <f>STOCK!D630</f>
        <v>0</v>
      </c>
      <c r="C487" s="33">
        <f>STOCK!E630</f>
        <v>0</v>
      </c>
      <c r="D487" s="33">
        <f>STOCK!F630</f>
        <v>0</v>
      </c>
      <c r="E487" s="33">
        <f>STOCK!G630</f>
        <v>0</v>
      </c>
      <c r="F487" s="33">
        <f>STOCK!H630</f>
        <v>0</v>
      </c>
      <c r="G487" s="33">
        <f>STOCK!I630</f>
        <v>0</v>
      </c>
      <c r="H487" s="33">
        <f>STOCK!J630</f>
        <v>0</v>
      </c>
      <c r="I487" s="33">
        <f>STOCK!K630</f>
        <v>0</v>
      </c>
      <c r="J487" s="33">
        <f>STOCK!L630</f>
        <v>0</v>
      </c>
      <c r="K487" s="33">
        <f>STOCK!M630</f>
        <v>0</v>
      </c>
      <c r="L487" s="33">
        <f>STOCK!N630</f>
        <v>0</v>
      </c>
      <c r="U487" s="33">
        <v>1</v>
      </c>
      <c r="V487" s="33">
        <f>STOCK!Q630</f>
        <v>0</v>
      </c>
      <c r="X487" s="33">
        <v>0</v>
      </c>
      <c r="Y487" s="33">
        <f t="shared" si="8"/>
        <v>0</v>
      </c>
      <c r="AG487" s="33">
        <f>STOCK!A630</f>
        <v>0</v>
      </c>
      <c r="AI487" s="33">
        <v>0</v>
      </c>
    </row>
    <row r="488" spans="1:35" x14ac:dyDescent="0.15">
      <c r="A488" s="33">
        <f>STOCK!C631</f>
        <v>0</v>
      </c>
      <c r="B488" s="33">
        <f>STOCK!D631</f>
        <v>0</v>
      </c>
      <c r="C488" s="33">
        <f>STOCK!E631</f>
        <v>0</v>
      </c>
      <c r="D488" s="33">
        <f>STOCK!F631</f>
        <v>0</v>
      </c>
      <c r="E488" s="33">
        <f>STOCK!G631</f>
        <v>0</v>
      </c>
      <c r="F488" s="33">
        <f>STOCK!H631</f>
        <v>0</v>
      </c>
      <c r="G488" s="33">
        <f>STOCK!I631</f>
        <v>0</v>
      </c>
      <c r="H488" s="33">
        <f>STOCK!J631</f>
        <v>0</v>
      </c>
      <c r="I488" s="33">
        <f>STOCK!K631</f>
        <v>0</v>
      </c>
      <c r="J488" s="33">
        <f>STOCK!L631</f>
        <v>0</v>
      </c>
      <c r="K488" s="33">
        <f>STOCK!M631</f>
        <v>0</v>
      </c>
      <c r="L488" s="33">
        <f>STOCK!N631</f>
        <v>0</v>
      </c>
      <c r="U488" s="33">
        <v>1</v>
      </c>
      <c r="V488" s="33">
        <f>STOCK!Q631</f>
        <v>0</v>
      </c>
      <c r="X488" s="33">
        <v>0</v>
      </c>
      <c r="Y488" s="33">
        <f t="shared" si="8"/>
        <v>0</v>
      </c>
      <c r="AG488" s="33">
        <f>STOCK!A631</f>
        <v>0</v>
      </c>
      <c r="AI488" s="33">
        <v>0</v>
      </c>
    </row>
    <row r="489" spans="1:35" x14ac:dyDescent="0.15">
      <c r="A489" s="33">
        <f>STOCK!C632</f>
        <v>0</v>
      </c>
      <c r="B489" s="33">
        <f>STOCK!D632</f>
        <v>0</v>
      </c>
      <c r="C489" s="33">
        <f>STOCK!E632</f>
        <v>0</v>
      </c>
      <c r="D489" s="33">
        <f>STOCK!F632</f>
        <v>0</v>
      </c>
      <c r="E489" s="33">
        <f>STOCK!G632</f>
        <v>0</v>
      </c>
      <c r="F489" s="33">
        <f>STOCK!H632</f>
        <v>0</v>
      </c>
      <c r="G489" s="33">
        <f>STOCK!I632</f>
        <v>0</v>
      </c>
      <c r="H489" s="33">
        <f>STOCK!J632</f>
        <v>0</v>
      </c>
      <c r="I489" s="33">
        <f>STOCK!K632</f>
        <v>0</v>
      </c>
      <c r="J489" s="33">
        <f>STOCK!L632</f>
        <v>0</v>
      </c>
      <c r="K489" s="33">
        <f>STOCK!M632</f>
        <v>0</v>
      </c>
      <c r="L489" s="33">
        <f>STOCK!N632</f>
        <v>0</v>
      </c>
      <c r="U489" s="33">
        <v>1</v>
      </c>
      <c r="V489" s="33">
        <f>STOCK!Q632</f>
        <v>0</v>
      </c>
      <c r="X489" s="33">
        <v>0</v>
      </c>
      <c r="Y489" s="33">
        <f t="shared" si="8"/>
        <v>0</v>
      </c>
      <c r="AG489" s="33">
        <f>STOCK!A632</f>
        <v>0</v>
      </c>
      <c r="AI489" s="33">
        <v>0</v>
      </c>
    </row>
    <row r="490" spans="1:35" x14ac:dyDescent="0.15">
      <c r="A490" s="33">
        <f>STOCK!C633</f>
        <v>0</v>
      </c>
      <c r="B490" s="33">
        <f>STOCK!D633</f>
        <v>0</v>
      </c>
      <c r="C490" s="33">
        <f>STOCK!E633</f>
        <v>0</v>
      </c>
      <c r="D490" s="33">
        <f>STOCK!F633</f>
        <v>0</v>
      </c>
      <c r="E490" s="33">
        <f>STOCK!G633</f>
        <v>0</v>
      </c>
      <c r="F490" s="33">
        <f>STOCK!H633</f>
        <v>0</v>
      </c>
      <c r="G490" s="33">
        <f>STOCK!I633</f>
        <v>0</v>
      </c>
      <c r="H490" s="33">
        <f>STOCK!J633</f>
        <v>0</v>
      </c>
      <c r="I490" s="33">
        <f>STOCK!K633</f>
        <v>0</v>
      </c>
      <c r="J490" s="33">
        <f>STOCK!L633</f>
        <v>0</v>
      </c>
      <c r="K490" s="33">
        <f>STOCK!M633</f>
        <v>0</v>
      </c>
      <c r="L490" s="33">
        <f>STOCK!N633</f>
        <v>0</v>
      </c>
      <c r="U490" s="33">
        <v>1</v>
      </c>
      <c r="V490" s="33">
        <f>STOCK!Q633</f>
        <v>0</v>
      </c>
      <c r="X490" s="33">
        <v>0</v>
      </c>
      <c r="Y490" s="33">
        <f t="shared" si="8"/>
        <v>0</v>
      </c>
      <c r="AG490" s="33">
        <f>STOCK!A633</f>
        <v>0</v>
      </c>
      <c r="AI490" s="33">
        <v>0</v>
      </c>
    </row>
    <row r="491" spans="1:35" x14ac:dyDescent="0.15">
      <c r="A491" s="33">
        <f>STOCK!C634</f>
        <v>0</v>
      </c>
      <c r="B491" s="33">
        <f>STOCK!D634</f>
        <v>0</v>
      </c>
      <c r="C491" s="33">
        <f>STOCK!E634</f>
        <v>0</v>
      </c>
      <c r="D491" s="33">
        <f>STOCK!F634</f>
        <v>0</v>
      </c>
      <c r="E491" s="33">
        <f>STOCK!G634</f>
        <v>0</v>
      </c>
      <c r="F491" s="33">
        <f>STOCK!H634</f>
        <v>0</v>
      </c>
      <c r="G491" s="33">
        <f>STOCK!I634</f>
        <v>0</v>
      </c>
      <c r="H491" s="33">
        <f>STOCK!J634</f>
        <v>0</v>
      </c>
      <c r="I491" s="33">
        <f>STOCK!K634</f>
        <v>0</v>
      </c>
      <c r="J491" s="33">
        <f>STOCK!L634</f>
        <v>0</v>
      </c>
      <c r="K491" s="33">
        <f>STOCK!M634</f>
        <v>0</v>
      </c>
      <c r="L491" s="33">
        <f>STOCK!N634</f>
        <v>0</v>
      </c>
      <c r="U491" s="33">
        <v>1</v>
      </c>
      <c r="V491" s="33">
        <f>STOCK!Q634</f>
        <v>0</v>
      </c>
      <c r="X491" s="33">
        <v>0</v>
      </c>
      <c r="Y491" s="33">
        <f t="shared" si="8"/>
        <v>0</v>
      </c>
      <c r="AG491" s="33">
        <f>STOCK!A634</f>
        <v>0</v>
      </c>
      <c r="AI491" s="33">
        <v>0</v>
      </c>
    </row>
    <row r="492" spans="1:35" x14ac:dyDescent="0.15">
      <c r="A492" s="33">
        <f>STOCK!C635</f>
        <v>0</v>
      </c>
      <c r="B492" s="33">
        <f>STOCK!D635</f>
        <v>0</v>
      </c>
      <c r="C492" s="33">
        <f>STOCK!E635</f>
        <v>0</v>
      </c>
      <c r="D492" s="33">
        <f>STOCK!F635</f>
        <v>0</v>
      </c>
      <c r="E492" s="33">
        <f>STOCK!G635</f>
        <v>0</v>
      </c>
      <c r="F492" s="33">
        <f>STOCK!H635</f>
        <v>0</v>
      </c>
      <c r="G492" s="33">
        <f>STOCK!I635</f>
        <v>0</v>
      </c>
      <c r="H492" s="33">
        <f>STOCK!J635</f>
        <v>0</v>
      </c>
      <c r="I492" s="33">
        <f>STOCK!K635</f>
        <v>0</v>
      </c>
      <c r="J492" s="33">
        <f>STOCK!L635</f>
        <v>0</v>
      </c>
      <c r="K492" s="33">
        <f>STOCK!M635</f>
        <v>0</v>
      </c>
      <c r="L492" s="33">
        <f>STOCK!N635</f>
        <v>0</v>
      </c>
      <c r="U492" s="33">
        <v>1</v>
      </c>
      <c r="V492" s="33">
        <f>STOCK!Q635</f>
        <v>0</v>
      </c>
      <c r="X492" s="33">
        <v>0</v>
      </c>
      <c r="Y492" s="33">
        <f t="shared" si="8"/>
        <v>0</v>
      </c>
      <c r="AG492" s="33">
        <f>STOCK!A635</f>
        <v>0</v>
      </c>
      <c r="AI492" s="33">
        <v>0</v>
      </c>
    </row>
    <row r="493" spans="1:35" x14ac:dyDescent="0.15">
      <c r="A493" s="33">
        <f>STOCK!C636</f>
        <v>0</v>
      </c>
      <c r="B493" s="33">
        <f>STOCK!D636</f>
        <v>0</v>
      </c>
      <c r="C493" s="33">
        <f>STOCK!E636</f>
        <v>0</v>
      </c>
      <c r="D493" s="33">
        <f>STOCK!F636</f>
        <v>0</v>
      </c>
      <c r="E493" s="33">
        <f>STOCK!G636</f>
        <v>0</v>
      </c>
      <c r="F493" s="33">
        <f>STOCK!H636</f>
        <v>0</v>
      </c>
      <c r="G493" s="33">
        <f>STOCK!I636</f>
        <v>0</v>
      </c>
      <c r="H493" s="33">
        <f>STOCK!J636</f>
        <v>0</v>
      </c>
      <c r="I493" s="33">
        <f>STOCK!K636</f>
        <v>0</v>
      </c>
      <c r="J493" s="33">
        <f>STOCK!L636</f>
        <v>0</v>
      </c>
      <c r="K493" s="33">
        <f>STOCK!M636</f>
        <v>0</v>
      </c>
      <c r="L493" s="33">
        <f>STOCK!N636</f>
        <v>0</v>
      </c>
      <c r="U493" s="33">
        <v>1</v>
      </c>
      <c r="V493" s="33">
        <f>STOCK!Q636</f>
        <v>0</v>
      </c>
      <c r="X493" s="33">
        <v>0</v>
      </c>
      <c r="Y493" s="33">
        <f t="shared" si="8"/>
        <v>0</v>
      </c>
      <c r="AG493" s="33">
        <f>STOCK!A636</f>
        <v>0</v>
      </c>
      <c r="AI493" s="33">
        <v>0</v>
      </c>
    </row>
    <row r="494" spans="1:35" x14ac:dyDescent="0.15">
      <c r="A494" s="33">
        <f>STOCK!C637</f>
        <v>0</v>
      </c>
      <c r="B494" s="33">
        <f>STOCK!D637</f>
        <v>0</v>
      </c>
      <c r="C494" s="33">
        <f>STOCK!E637</f>
        <v>0</v>
      </c>
      <c r="D494" s="33">
        <f>STOCK!F637</f>
        <v>0</v>
      </c>
      <c r="E494" s="33">
        <f>STOCK!G637</f>
        <v>0</v>
      </c>
      <c r="F494" s="33">
        <f>STOCK!H637</f>
        <v>0</v>
      </c>
      <c r="G494" s="33">
        <f>STOCK!I637</f>
        <v>0</v>
      </c>
      <c r="H494" s="33">
        <f>STOCK!J637</f>
        <v>0</v>
      </c>
      <c r="I494" s="33">
        <f>STOCK!K637</f>
        <v>0</v>
      </c>
      <c r="J494" s="33">
        <f>STOCK!L637</f>
        <v>0</v>
      </c>
      <c r="K494" s="33">
        <f>STOCK!M637</f>
        <v>0</v>
      </c>
      <c r="L494" s="33">
        <f>STOCK!N637</f>
        <v>0</v>
      </c>
      <c r="U494" s="33">
        <v>1</v>
      </c>
      <c r="V494" s="33">
        <f>STOCK!Q637</f>
        <v>0</v>
      </c>
      <c r="X494" s="33">
        <v>0</v>
      </c>
      <c r="Y494" s="33">
        <f t="shared" si="8"/>
        <v>0</v>
      </c>
      <c r="AG494" s="33">
        <f>STOCK!A637</f>
        <v>0</v>
      </c>
      <c r="AI494" s="33">
        <v>0</v>
      </c>
    </row>
    <row r="495" spans="1:35" x14ac:dyDescent="0.15">
      <c r="A495" s="33">
        <f>STOCK!C638</f>
        <v>0</v>
      </c>
      <c r="B495" s="33">
        <f>STOCK!D638</f>
        <v>0</v>
      </c>
      <c r="C495" s="33">
        <f>STOCK!E638</f>
        <v>0</v>
      </c>
      <c r="D495" s="33">
        <f>STOCK!F638</f>
        <v>0</v>
      </c>
      <c r="E495" s="33">
        <f>STOCK!G638</f>
        <v>0</v>
      </c>
      <c r="F495" s="33">
        <f>STOCK!H638</f>
        <v>0</v>
      </c>
      <c r="G495" s="33">
        <f>STOCK!I638</f>
        <v>0</v>
      </c>
      <c r="H495" s="33">
        <f>STOCK!J638</f>
        <v>0</v>
      </c>
      <c r="I495" s="33">
        <f>STOCK!K638</f>
        <v>0</v>
      </c>
      <c r="J495" s="33">
        <f>STOCK!L638</f>
        <v>0</v>
      </c>
      <c r="K495" s="33">
        <f>STOCK!M638</f>
        <v>0</v>
      </c>
      <c r="L495" s="33">
        <f>STOCK!N638</f>
        <v>0</v>
      </c>
      <c r="U495" s="33">
        <v>1</v>
      </c>
      <c r="V495" s="33">
        <f>STOCK!Q638</f>
        <v>0</v>
      </c>
      <c r="X495" s="33">
        <v>0</v>
      </c>
      <c r="Y495" s="33">
        <f t="shared" si="8"/>
        <v>0</v>
      </c>
      <c r="AG495" s="33">
        <f>STOCK!A638</f>
        <v>0</v>
      </c>
      <c r="AI495" s="33">
        <v>0</v>
      </c>
    </row>
    <row r="496" spans="1:35" x14ac:dyDescent="0.15">
      <c r="A496" s="33">
        <f>STOCK!C639</f>
        <v>0</v>
      </c>
      <c r="B496" s="33">
        <f>STOCK!D639</f>
        <v>0</v>
      </c>
      <c r="C496" s="33">
        <f>STOCK!E639</f>
        <v>0</v>
      </c>
      <c r="D496" s="33">
        <f>STOCK!F639</f>
        <v>0</v>
      </c>
      <c r="E496" s="33">
        <f>STOCK!G639</f>
        <v>0</v>
      </c>
      <c r="F496" s="33">
        <f>STOCK!H639</f>
        <v>0</v>
      </c>
      <c r="G496" s="33">
        <f>STOCK!I639</f>
        <v>0</v>
      </c>
      <c r="H496" s="33">
        <f>STOCK!J639</f>
        <v>0</v>
      </c>
      <c r="I496" s="33">
        <f>STOCK!K639</f>
        <v>0</v>
      </c>
      <c r="J496" s="33">
        <f>STOCK!L639</f>
        <v>0</v>
      </c>
      <c r="K496" s="33">
        <f>STOCK!M639</f>
        <v>0</v>
      </c>
      <c r="L496" s="33">
        <f>STOCK!N639</f>
        <v>0</v>
      </c>
      <c r="U496" s="33">
        <v>1</v>
      </c>
      <c r="V496" s="33">
        <f>STOCK!Q639</f>
        <v>0</v>
      </c>
      <c r="X496" s="33">
        <v>0</v>
      </c>
      <c r="Y496" s="33">
        <f t="shared" si="8"/>
        <v>0</v>
      </c>
      <c r="AG496" s="33">
        <f>STOCK!A639</f>
        <v>0</v>
      </c>
      <c r="AI496" s="33">
        <v>0</v>
      </c>
    </row>
    <row r="497" spans="1:35" x14ac:dyDescent="0.15">
      <c r="A497" s="33">
        <f>STOCK!C640</f>
        <v>0</v>
      </c>
      <c r="B497" s="33">
        <f>STOCK!D640</f>
        <v>0</v>
      </c>
      <c r="C497" s="33">
        <f>STOCK!E640</f>
        <v>0</v>
      </c>
      <c r="D497" s="33">
        <f>STOCK!F640</f>
        <v>0</v>
      </c>
      <c r="E497" s="33">
        <f>STOCK!G640</f>
        <v>0</v>
      </c>
      <c r="F497" s="33">
        <f>STOCK!H640</f>
        <v>0</v>
      </c>
      <c r="G497" s="33">
        <f>STOCK!I640</f>
        <v>0</v>
      </c>
      <c r="H497" s="33">
        <f>STOCK!J640</f>
        <v>0</v>
      </c>
      <c r="I497" s="33">
        <f>STOCK!K640</f>
        <v>0</v>
      </c>
      <c r="J497" s="33">
        <f>STOCK!L640</f>
        <v>0</v>
      </c>
      <c r="K497" s="33">
        <f>STOCK!M640</f>
        <v>0</v>
      </c>
      <c r="L497" s="33">
        <f>STOCK!N640</f>
        <v>0</v>
      </c>
      <c r="U497" s="33">
        <v>1</v>
      </c>
      <c r="V497" s="33">
        <f>STOCK!Q640</f>
        <v>0</v>
      </c>
      <c r="X497" s="33">
        <v>0</v>
      </c>
      <c r="Y497" s="33">
        <f t="shared" si="8"/>
        <v>0</v>
      </c>
      <c r="AG497" s="33">
        <f>STOCK!A640</f>
        <v>0</v>
      </c>
      <c r="AI497" s="33">
        <v>0</v>
      </c>
    </row>
    <row r="498" spans="1:35" x14ac:dyDescent="0.15">
      <c r="A498" s="33">
        <f>STOCK!C641</f>
        <v>0</v>
      </c>
      <c r="B498" s="33">
        <f>STOCK!D641</f>
        <v>0</v>
      </c>
      <c r="C498" s="33">
        <f>STOCK!E641</f>
        <v>0</v>
      </c>
      <c r="D498" s="33">
        <f>STOCK!F641</f>
        <v>0</v>
      </c>
      <c r="E498" s="33">
        <f>STOCK!G641</f>
        <v>0</v>
      </c>
      <c r="F498" s="33">
        <f>STOCK!H641</f>
        <v>0</v>
      </c>
      <c r="G498" s="33">
        <f>STOCK!I641</f>
        <v>0</v>
      </c>
      <c r="H498" s="33">
        <f>STOCK!J641</f>
        <v>0</v>
      </c>
      <c r="I498" s="33">
        <f>STOCK!K641</f>
        <v>0</v>
      </c>
      <c r="J498" s="33">
        <f>STOCK!L641</f>
        <v>0</v>
      </c>
      <c r="K498" s="33">
        <f>STOCK!M641</f>
        <v>0</v>
      </c>
      <c r="L498" s="33">
        <f>STOCK!N641</f>
        <v>0</v>
      </c>
      <c r="U498" s="33">
        <v>1</v>
      </c>
      <c r="V498" s="33">
        <f>STOCK!Q641</f>
        <v>0</v>
      </c>
      <c r="X498" s="33">
        <v>0</v>
      </c>
      <c r="Y498" s="33">
        <f t="shared" si="8"/>
        <v>0</v>
      </c>
      <c r="AG498" s="33">
        <f>STOCK!A641</f>
        <v>0</v>
      </c>
      <c r="AI498" s="33">
        <v>0</v>
      </c>
    </row>
    <row r="499" spans="1:35" x14ac:dyDescent="0.15">
      <c r="A499" s="33">
        <f>STOCK!C642</f>
        <v>0</v>
      </c>
      <c r="B499" s="33">
        <f>STOCK!D642</f>
        <v>0</v>
      </c>
      <c r="C499" s="33">
        <f>STOCK!E642</f>
        <v>0</v>
      </c>
      <c r="D499" s="33">
        <f>STOCK!F642</f>
        <v>0</v>
      </c>
      <c r="E499" s="33">
        <f>STOCK!G642</f>
        <v>0</v>
      </c>
      <c r="F499" s="33">
        <f>STOCK!H642</f>
        <v>0</v>
      </c>
      <c r="G499" s="33">
        <f>STOCK!I642</f>
        <v>0</v>
      </c>
      <c r="H499" s="33">
        <f>STOCK!J642</f>
        <v>0</v>
      </c>
      <c r="I499" s="33">
        <f>STOCK!K642</f>
        <v>0</v>
      </c>
      <c r="J499" s="33">
        <f>STOCK!L642</f>
        <v>0</v>
      </c>
      <c r="K499" s="33">
        <f>STOCK!M642</f>
        <v>0</v>
      </c>
      <c r="L499" s="33">
        <f>STOCK!N642</f>
        <v>0</v>
      </c>
      <c r="U499" s="33">
        <v>1</v>
      </c>
      <c r="V499" s="33">
        <f>STOCK!Q642</f>
        <v>0</v>
      </c>
      <c r="X499" s="33">
        <v>0</v>
      </c>
      <c r="Y499" s="33">
        <f t="shared" si="8"/>
        <v>0</v>
      </c>
      <c r="AG499" s="33">
        <f>STOCK!A642</f>
        <v>0</v>
      </c>
      <c r="AI499" s="33">
        <v>0</v>
      </c>
    </row>
    <row r="500" spans="1:35" x14ac:dyDescent="0.15">
      <c r="A500" s="33">
        <f>STOCK!C643</f>
        <v>0</v>
      </c>
      <c r="B500" s="33">
        <f>STOCK!D643</f>
        <v>0</v>
      </c>
      <c r="C500" s="33">
        <f>STOCK!E643</f>
        <v>0</v>
      </c>
      <c r="D500" s="33">
        <f>STOCK!F643</f>
        <v>0</v>
      </c>
      <c r="E500" s="33">
        <f>STOCK!G643</f>
        <v>0</v>
      </c>
      <c r="F500" s="33">
        <f>STOCK!H643</f>
        <v>0</v>
      </c>
      <c r="G500" s="33">
        <f>STOCK!I643</f>
        <v>0</v>
      </c>
      <c r="H500" s="33">
        <f>STOCK!J643</f>
        <v>0</v>
      </c>
      <c r="I500" s="33">
        <f>STOCK!K643</f>
        <v>0</v>
      </c>
      <c r="J500" s="33">
        <f>STOCK!L643</f>
        <v>0</v>
      </c>
      <c r="K500" s="33">
        <f>STOCK!M643</f>
        <v>0</v>
      </c>
      <c r="L500" s="33">
        <f>STOCK!N643</f>
        <v>0</v>
      </c>
      <c r="U500" s="33">
        <v>1</v>
      </c>
      <c r="V500" s="33">
        <f>STOCK!Q643</f>
        <v>0</v>
      </c>
      <c r="X500" s="33">
        <v>0</v>
      </c>
      <c r="Y500" s="33">
        <f t="shared" si="8"/>
        <v>0</v>
      </c>
      <c r="AG500" s="33">
        <f>STOCK!A643</f>
        <v>0</v>
      </c>
      <c r="AI500" s="33">
        <v>0</v>
      </c>
    </row>
    <row r="501" spans="1:35" x14ac:dyDescent="0.15">
      <c r="A501" s="33">
        <f>STOCK!C644</f>
        <v>0</v>
      </c>
      <c r="B501" s="33">
        <f>STOCK!D644</f>
        <v>0</v>
      </c>
      <c r="C501" s="33">
        <f>STOCK!E644</f>
        <v>0</v>
      </c>
      <c r="D501" s="33">
        <f>STOCK!F644</f>
        <v>0</v>
      </c>
      <c r="E501" s="33">
        <f>STOCK!G644</f>
        <v>0</v>
      </c>
      <c r="F501" s="33">
        <f>STOCK!H644</f>
        <v>0</v>
      </c>
      <c r="G501" s="33">
        <f>STOCK!I644</f>
        <v>0</v>
      </c>
      <c r="H501" s="33">
        <f>STOCK!J644</f>
        <v>0</v>
      </c>
      <c r="I501" s="33">
        <f>STOCK!K644</f>
        <v>0</v>
      </c>
      <c r="J501" s="33">
        <f>STOCK!L644</f>
        <v>0</v>
      </c>
      <c r="K501" s="33">
        <f>STOCK!M644</f>
        <v>0</v>
      </c>
      <c r="L501" s="33">
        <f>STOCK!N644</f>
        <v>0</v>
      </c>
      <c r="U501" s="33">
        <v>1</v>
      </c>
      <c r="V501" s="33">
        <f>STOCK!Q644</f>
        <v>0</v>
      </c>
      <c r="X501" s="33">
        <v>0</v>
      </c>
      <c r="Y501" s="33">
        <f t="shared" si="8"/>
        <v>0</v>
      </c>
      <c r="AG501" s="33">
        <f>STOCK!A644</f>
        <v>0</v>
      </c>
      <c r="AI501" s="33">
        <v>0</v>
      </c>
    </row>
    <row r="502" spans="1:35" x14ac:dyDescent="0.15">
      <c r="A502" s="33">
        <f>STOCK!C645</f>
        <v>0</v>
      </c>
      <c r="B502" s="33">
        <f>STOCK!D645</f>
        <v>0</v>
      </c>
      <c r="C502" s="33">
        <f>STOCK!E645</f>
        <v>0</v>
      </c>
      <c r="D502" s="33">
        <f>STOCK!F645</f>
        <v>0</v>
      </c>
      <c r="E502" s="33">
        <f>STOCK!G645</f>
        <v>0</v>
      </c>
      <c r="F502" s="33">
        <f>STOCK!H645</f>
        <v>0</v>
      </c>
      <c r="G502" s="33">
        <f>STOCK!I645</f>
        <v>0</v>
      </c>
      <c r="H502" s="33">
        <f>STOCK!J645</f>
        <v>0</v>
      </c>
      <c r="I502" s="33">
        <f>STOCK!K645</f>
        <v>0</v>
      </c>
      <c r="J502" s="33">
        <f>STOCK!L645</f>
        <v>0</v>
      </c>
      <c r="K502" s="33">
        <f>STOCK!M645</f>
        <v>0</v>
      </c>
      <c r="L502" s="33">
        <f>STOCK!N645</f>
        <v>0</v>
      </c>
      <c r="U502" s="33">
        <v>1</v>
      </c>
      <c r="V502" s="33">
        <f>STOCK!Q645</f>
        <v>0</v>
      </c>
      <c r="X502" s="33">
        <v>0</v>
      </c>
      <c r="Y502" s="33">
        <f t="shared" si="8"/>
        <v>0</v>
      </c>
      <c r="AG502" s="33">
        <f>STOCK!A645</f>
        <v>0</v>
      </c>
      <c r="AI502" s="33">
        <v>0</v>
      </c>
    </row>
    <row r="503" spans="1:35" x14ac:dyDescent="0.15">
      <c r="A503" s="33">
        <f>STOCK!C646</f>
        <v>0</v>
      </c>
      <c r="B503" s="33">
        <f>STOCK!D646</f>
        <v>0</v>
      </c>
      <c r="C503" s="33">
        <f>STOCK!E646</f>
        <v>0</v>
      </c>
      <c r="D503" s="33">
        <f>STOCK!F646</f>
        <v>0</v>
      </c>
      <c r="E503" s="33">
        <f>STOCK!G646</f>
        <v>0</v>
      </c>
      <c r="F503" s="33">
        <f>STOCK!H646</f>
        <v>0</v>
      </c>
      <c r="G503" s="33">
        <f>STOCK!I646</f>
        <v>0</v>
      </c>
      <c r="H503" s="33">
        <f>STOCK!J646</f>
        <v>0</v>
      </c>
      <c r="I503" s="33">
        <f>STOCK!K646</f>
        <v>0</v>
      </c>
      <c r="J503" s="33">
        <f>STOCK!L646</f>
        <v>0</v>
      </c>
      <c r="K503" s="33">
        <f>STOCK!M646</f>
        <v>0</v>
      </c>
      <c r="L503" s="33">
        <f>STOCK!N646</f>
        <v>0</v>
      </c>
      <c r="U503" s="33">
        <v>1</v>
      </c>
      <c r="V503" s="33">
        <f>STOCK!Q646</f>
        <v>0</v>
      </c>
      <c r="X503" s="33">
        <v>0</v>
      </c>
      <c r="Y503" s="33">
        <f t="shared" si="8"/>
        <v>0</v>
      </c>
      <c r="AG503" s="33">
        <f>STOCK!A646</f>
        <v>0</v>
      </c>
      <c r="AI503" s="33">
        <v>0</v>
      </c>
    </row>
    <row r="504" spans="1:35" x14ac:dyDescent="0.15">
      <c r="A504" s="33">
        <f>STOCK!C647</f>
        <v>0</v>
      </c>
      <c r="B504" s="33">
        <f>STOCK!D647</f>
        <v>0</v>
      </c>
      <c r="C504" s="33">
        <f>STOCK!E647</f>
        <v>0</v>
      </c>
      <c r="D504" s="33">
        <f>STOCK!F647</f>
        <v>0</v>
      </c>
      <c r="E504" s="33">
        <f>STOCK!G647</f>
        <v>0</v>
      </c>
      <c r="F504" s="33">
        <f>STOCK!H647</f>
        <v>0</v>
      </c>
      <c r="G504" s="33">
        <f>STOCK!I647</f>
        <v>0</v>
      </c>
      <c r="H504" s="33">
        <f>STOCK!J647</f>
        <v>0</v>
      </c>
      <c r="I504" s="33">
        <f>STOCK!K647</f>
        <v>0</v>
      </c>
      <c r="J504" s="33">
        <f>STOCK!L647</f>
        <v>0</v>
      </c>
      <c r="K504" s="33">
        <f>STOCK!M647</f>
        <v>0</v>
      </c>
      <c r="L504" s="33">
        <f>STOCK!N647</f>
        <v>0</v>
      </c>
      <c r="U504" s="33">
        <v>1</v>
      </c>
      <c r="V504" s="33">
        <f>STOCK!Q647</f>
        <v>0</v>
      </c>
      <c r="X504" s="33">
        <v>0</v>
      </c>
      <c r="Y504" s="33">
        <f t="shared" si="8"/>
        <v>0</v>
      </c>
      <c r="AG504" s="33">
        <f>STOCK!A647</f>
        <v>0</v>
      </c>
      <c r="AI504" s="33">
        <v>0</v>
      </c>
    </row>
    <row r="505" spans="1:35" x14ac:dyDescent="0.15">
      <c r="A505" s="33">
        <f>STOCK!C648</f>
        <v>0</v>
      </c>
      <c r="B505" s="33">
        <f>STOCK!D648</f>
        <v>0</v>
      </c>
      <c r="C505" s="33">
        <f>STOCK!E648</f>
        <v>0</v>
      </c>
      <c r="D505" s="33">
        <f>STOCK!F648</f>
        <v>0</v>
      </c>
      <c r="E505" s="33">
        <f>STOCK!G648</f>
        <v>0</v>
      </c>
      <c r="F505" s="33">
        <f>STOCK!H648</f>
        <v>0</v>
      </c>
      <c r="G505" s="33">
        <f>STOCK!I648</f>
        <v>0</v>
      </c>
      <c r="H505" s="33">
        <f>STOCK!J648</f>
        <v>0</v>
      </c>
      <c r="I505" s="33">
        <f>STOCK!K648</f>
        <v>0</v>
      </c>
      <c r="J505" s="33">
        <f>STOCK!L648</f>
        <v>0</v>
      </c>
      <c r="K505" s="33">
        <f>STOCK!M648</f>
        <v>0</v>
      </c>
      <c r="L505" s="33">
        <f>STOCK!N648</f>
        <v>0</v>
      </c>
      <c r="U505" s="33">
        <v>1</v>
      </c>
      <c r="V505" s="33">
        <f>STOCK!Q648</f>
        <v>0</v>
      </c>
      <c r="X505" s="33">
        <v>0</v>
      </c>
      <c r="Y505" s="33">
        <f t="shared" si="8"/>
        <v>0</v>
      </c>
      <c r="AG505" s="33">
        <f>STOCK!A648</f>
        <v>0</v>
      </c>
      <c r="AI505" s="33">
        <v>0</v>
      </c>
    </row>
    <row r="506" spans="1:35" x14ac:dyDescent="0.15">
      <c r="A506" s="33">
        <f>STOCK!C649</f>
        <v>0</v>
      </c>
      <c r="B506" s="33">
        <f>STOCK!D649</f>
        <v>0</v>
      </c>
      <c r="C506" s="33">
        <f>STOCK!E649</f>
        <v>0</v>
      </c>
      <c r="D506" s="33">
        <f>STOCK!F649</f>
        <v>0</v>
      </c>
      <c r="E506" s="33">
        <f>STOCK!G649</f>
        <v>0</v>
      </c>
      <c r="F506" s="33">
        <f>STOCK!H649</f>
        <v>0</v>
      </c>
      <c r="G506" s="33">
        <f>STOCK!I649</f>
        <v>0</v>
      </c>
      <c r="H506" s="33">
        <f>STOCK!J649</f>
        <v>0</v>
      </c>
      <c r="I506" s="33">
        <f>STOCK!K649</f>
        <v>0</v>
      </c>
      <c r="J506" s="33">
        <f>STOCK!L649</f>
        <v>0</v>
      </c>
      <c r="K506" s="33">
        <f>STOCK!M649</f>
        <v>0</v>
      </c>
      <c r="L506" s="33">
        <f>STOCK!N649</f>
        <v>0</v>
      </c>
      <c r="U506" s="33">
        <v>1</v>
      </c>
      <c r="V506" s="33">
        <f>STOCK!Q649</f>
        <v>0</v>
      </c>
      <c r="X506" s="33">
        <v>0</v>
      </c>
      <c r="Y506" s="33">
        <f t="shared" si="8"/>
        <v>0</v>
      </c>
      <c r="AG506" s="33">
        <f>STOCK!A649</f>
        <v>0</v>
      </c>
      <c r="AI506" s="33">
        <v>0</v>
      </c>
    </row>
    <row r="507" spans="1:35" x14ac:dyDescent="0.15">
      <c r="A507" s="33">
        <f>STOCK!C650</f>
        <v>0</v>
      </c>
      <c r="B507" s="33">
        <f>STOCK!D650</f>
        <v>0</v>
      </c>
      <c r="C507" s="33">
        <f>STOCK!E650</f>
        <v>0</v>
      </c>
      <c r="D507" s="33">
        <f>STOCK!F650</f>
        <v>0</v>
      </c>
      <c r="E507" s="33">
        <f>STOCK!G650</f>
        <v>0</v>
      </c>
      <c r="F507" s="33">
        <f>STOCK!H650</f>
        <v>0</v>
      </c>
      <c r="G507" s="33">
        <f>STOCK!I650</f>
        <v>0</v>
      </c>
      <c r="H507" s="33">
        <f>STOCK!J650</f>
        <v>0</v>
      </c>
      <c r="I507" s="33">
        <f>STOCK!K650</f>
        <v>0</v>
      </c>
      <c r="J507" s="33">
        <f>STOCK!L650</f>
        <v>0</v>
      </c>
      <c r="K507" s="33">
        <f>STOCK!M650</f>
        <v>0</v>
      </c>
      <c r="L507" s="33">
        <f>STOCK!N650</f>
        <v>0</v>
      </c>
      <c r="U507" s="33">
        <v>1</v>
      </c>
      <c r="V507" s="33">
        <f>STOCK!Q650</f>
        <v>0</v>
      </c>
      <c r="X507" s="33">
        <v>0</v>
      </c>
      <c r="Y507" s="33">
        <f t="shared" si="8"/>
        <v>0</v>
      </c>
      <c r="AG507" s="33">
        <f>STOCK!A650</f>
        <v>0</v>
      </c>
      <c r="AI507" s="33">
        <v>0</v>
      </c>
    </row>
    <row r="508" spans="1:35" x14ac:dyDescent="0.15">
      <c r="A508" s="33">
        <f>STOCK!C651</f>
        <v>0</v>
      </c>
      <c r="B508" s="33">
        <f>STOCK!D651</f>
        <v>0</v>
      </c>
      <c r="C508" s="33">
        <f>STOCK!E651</f>
        <v>0</v>
      </c>
      <c r="D508" s="33">
        <f>STOCK!F651</f>
        <v>0</v>
      </c>
      <c r="E508" s="33">
        <f>STOCK!G651</f>
        <v>0</v>
      </c>
      <c r="F508" s="33">
        <f>STOCK!H651</f>
        <v>0</v>
      </c>
      <c r="G508" s="33">
        <f>STOCK!I651</f>
        <v>0</v>
      </c>
      <c r="H508" s="33">
        <f>STOCK!J651</f>
        <v>0</v>
      </c>
      <c r="I508" s="33">
        <f>STOCK!K651</f>
        <v>0</v>
      </c>
      <c r="J508" s="33">
        <f>STOCK!L651</f>
        <v>0</v>
      </c>
      <c r="K508" s="33">
        <f>STOCK!M651</f>
        <v>0</v>
      </c>
      <c r="L508" s="33">
        <f>STOCK!N651</f>
        <v>0</v>
      </c>
      <c r="U508" s="33">
        <v>1</v>
      </c>
      <c r="V508" s="33">
        <f>STOCK!Q651</f>
        <v>0</v>
      </c>
      <c r="X508" s="33">
        <v>0</v>
      </c>
      <c r="Y508" s="33">
        <f t="shared" si="8"/>
        <v>0</v>
      </c>
      <c r="AG508" s="33">
        <f>STOCK!A651</f>
        <v>0</v>
      </c>
      <c r="AI508" s="33">
        <v>0</v>
      </c>
    </row>
    <row r="509" spans="1:35" x14ac:dyDescent="0.15">
      <c r="A509" s="33">
        <f>STOCK!C652</f>
        <v>0</v>
      </c>
      <c r="B509" s="33">
        <f>STOCK!D652</f>
        <v>0</v>
      </c>
      <c r="C509" s="33">
        <f>STOCK!E652</f>
        <v>0</v>
      </c>
      <c r="D509" s="33">
        <f>STOCK!F652</f>
        <v>0</v>
      </c>
      <c r="E509" s="33">
        <f>STOCK!G652</f>
        <v>0</v>
      </c>
      <c r="F509" s="33">
        <f>STOCK!H652</f>
        <v>0</v>
      </c>
      <c r="G509" s="33">
        <f>STOCK!I652</f>
        <v>0</v>
      </c>
      <c r="H509" s="33">
        <f>STOCK!J652</f>
        <v>0</v>
      </c>
      <c r="I509" s="33">
        <f>STOCK!K652</f>
        <v>0</v>
      </c>
      <c r="J509" s="33">
        <f>STOCK!L652</f>
        <v>0</v>
      </c>
      <c r="K509" s="33">
        <f>STOCK!M652</f>
        <v>0</v>
      </c>
      <c r="L509" s="33">
        <f>STOCK!N652</f>
        <v>0</v>
      </c>
      <c r="U509" s="33">
        <v>1</v>
      </c>
      <c r="V509" s="33">
        <f>STOCK!Q652</f>
        <v>0</v>
      </c>
      <c r="X509" s="33">
        <v>0</v>
      </c>
      <c r="Y509" s="33">
        <f t="shared" si="8"/>
        <v>0</v>
      </c>
      <c r="AG509" s="33">
        <f>STOCK!A652</f>
        <v>0</v>
      </c>
      <c r="AI509" s="33">
        <v>0</v>
      </c>
    </row>
    <row r="510" spans="1:35" x14ac:dyDescent="0.15">
      <c r="A510" s="33">
        <f>STOCK!C653</f>
        <v>0</v>
      </c>
      <c r="B510" s="33">
        <f>STOCK!D653</f>
        <v>0</v>
      </c>
      <c r="C510" s="33">
        <f>STOCK!E653</f>
        <v>0</v>
      </c>
      <c r="D510" s="33">
        <f>STOCK!F653</f>
        <v>0</v>
      </c>
      <c r="E510" s="33">
        <f>STOCK!G653</f>
        <v>0</v>
      </c>
      <c r="F510" s="33">
        <f>STOCK!H653</f>
        <v>0</v>
      </c>
      <c r="G510" s="33">
        <f>STOCK!I653</f>
        <v>0</v>
      </c>
      <c r="H510" s="33">
        <f>STOCK!J653</f>
        <v>0</v>
      </c>
      <c r="I510" s="33">
        <f>STOCK!K653</f>
        <v>0</v>
      </c>
      <c r="J510" s="33">
        <f>STOCK!L653</f>
        <v>0</v>
      </c>
      <c r="K510" s="33">
        <f>STOCK!M653</f>
        <v>0</v>
      </c>
      <c r="L510" s="33">
        <f>STOCK!N653</f>
        <v>0</v>
      </c>
      <c r="U510" s="33">
        <v>1</v>
      </c>
      <c r="V510" s="33">
        <f>STOCK!Q653</f>
        <v>0</v>
      </c>
      <c r="X510" s="33">
        <v>0</v>
      </c>
      <c r="Y510" s="33">
        <f t="shared" si="8"/>
        <v>0</v>
      </c>
      <c r="AG510" s="33">
        <f>STOCK!A653</f>
        <v>0</v>
      </c>
      <c r="AI510" s="33">
        <v>0</v>
      </c>
    </row>
    <row r="511" spans="1:35" x14ac:dyDescent="0.15">
      <c r="A511" s="33">
        <f>STOCK!C654</f>
        <v>0</v>
      </c>
      <c r="B511" s="33">
        <f>STOCK!D654</f>
        <v>0</v>
      </c>
      <c r="C511" s="33">
        <f>STOCK!E654</f>
        <v>0</v>
      </c>
      <c r="D511" s="33">
        <f>STOCK!F654</f>
        <v>0</v>
      </c>
      <c r="E511" s="33">
        <f>STOCK!G654</f>
        <v>0</v>
      </c>
      <c r="F511" s="33">
        <f>STOCK!H654</f>
        <v>0</v>
      </c>
      <c r="G511" s="33">
        <f>STOCK!I654</f>
        <v>0</v>
      </c>
      <c r="H511" s="33">
        <f>STOCK!J654</f>
        <v>0</v>
      </c>
      <c r="I511" s="33">
        <f>STOCK!K654</f>
        <v>0</v>
      </c>
      <c r="J511" s="33">
        <f>STOCK!L654</f>
        <v>0</v>
      </c>
      <c r="K511" s="33">
        <f>STOCK!M654</f>
        <v>0</v>
      </c>
      <c r="L511" s="33">
        <f>STOCK!N654</f>
        <v>0</v>
      </c>
      <c r="U511" s="33">
        <v>1</v>
      </c>
      <c r="V511" s="33">
        <f>STOCK!Q654</f>
        <v>0</v>
      </c>
      <c r="X511" s="33">
        <v>0</v>
      </c>
      <c r="Y511" s="33">
        <f t="shared" si="8"/>
        <v>0</v>
      </c>
      <c r="AG511" s="33">
        <f>STOCK!A654</f>
        <v>0</v>
      </c>
      <c r="AI511" s="33">
        <v>0</v>
      </c>
    </row>
    <row r="512" spans="1:35" x14ac:dyDescent="0.15">
      <c r="A512" s="33">
        <f>STOCK!C655</f>
        <v>0</v>
      </c>
      <c r="B512" s="33">
        <f>STOCK!D655</f>
        <v>0</v>
      </c>
      <c r="C512" s="33">
        <f>STOCK!E655</f>
        <v>0</v>
      </c>
      <c r="D512" s="33">
        <f>STOCK!F655</f>
        <v>0</v>
      </c>
      <c r="E512" s="33">
        <f>STOCK!G655</f>
        <v>0</v>
      </c>
      <c r="F512" s="33">
        <f>STOCK!H655</f>
        <v>0</v>
      </c>
      <c r="G512" s="33">
        <f>STOCK!I655</f>
        <v>0</v>
      </c>
      <c r="H512" s="33">
        <f>STOCK!J655</f>
        <v>0</v>
      </c>
      <c r="I512" s="33">
        <f>STOCK!K655</f>
        <v>0</v>
      </c>
      <c r="J512" s="33">
        <f>STOCK!L655</f>
        <v>0</v>
      </c>
      <c r="K512" s="33">
        <f>STOCK!M655</f>
        <v>0</v>
      </c>
      <c r="L512" s="33">
        <f>STOCK!N655</f>
        <v>0</v>
      </c>
      <c r="U512" s="33">
        <v>1</v>
      </c>
      <c r="V512" s="33">
        <f>STOCK!Q655</f>
        <v>0</v>
      </c>
      <c r="X512" s="33">
        <v>0</v>
      </c>
      <c r="Y512" s="33">
        <f t="shared" si="8"/>
        <v>0</v>
      </c>
      <c r="AG512" s="33">
        <f>STOCK!A655</f>
        <v>0</v>
      </c>
      <c r="AI512" s="33">
        <v>0</v>
      </c>
    </row>
    <row r="513" spans="1:35" x14ac:dyDescent="0.15">
      <c r="A513" s="33">
        <f>STOCK!C656</f>
        <v>0</v>
      </c>
      <c r="B513" s="33">
        <f>STOCK!D656</f>
        <v>0</v>
      </c>
      <c r="C513" s="33">
        <f>STOCK!E656</f>
        <v>0</v>
      </c>
      <c r="D513" s="33">
        <f>STOCK!F656</f>
        <v>0</v>
      </c>
      <c r="E513" s="33">
        <f>STOCK!G656</f>
        <v>0</v>
      </c>
      <c r="F513" s="33">
        <f>STOCK!H656</f>
        <v>0</v>
      </c>
      <c r="G513" s="33">
        <f>STOCK!I656</f>
        <v>0</v>
      </c>
      <c r="H513" s="33">
        <f>STOCK!J656</f>
        <v>0</v>
      </c>
      <c r="I513" s="33">
        <f>STOCK!K656</f>
        <v>0</v>
      </c>
      <c r="J513" s="33">
        <f>STOCK!L656</f>
        <v>0</v>
      </c>
      <c r="K513" s="33">
        <f>STOCK!M656</f>
        <v>0</v>
      </c>
      <c r="L513" s="33">
        <f>STOCK!N656</f>
        <v>0</v>
      </c>
      <c r="U513" s="33">
        <v>1</v>
      </c>
      <c r="V513" s="33">
        <f>STOCK!Q656</f>
        <v>0</v>
      </c>
      <c r="X513" s="33">
        <v>0</v>
      </c>
      <c r="Y513" s="33">
        <f t="shared" si="8"/>
        <v>0</v>
      </c>
      <c r="AG513" s="33">
        <f>STOCK!A656</f>
        <v>0</v>
      </c>
      <c r="AI513" s="33">
        <v>0</v>
      </c>
    </row>
    <row r="514" spans="1:35" x14ac:dyDescent="0.15">
      <c r="A514" s="33">
        <f>STOCK!C657</f>
        <v>0</v>
      </c>
      <c r="B514" s="33">
        <f>STOCK!D657</f>
        <v>0</v>
      </c>
      <c r="C514" s="33">
        <f>STOCK!E657</f>
        <v>0</v>
      </c>
      <c r="D514" s="33">
        <f>STOCK!F657</f>
        <v>0</v>
      </c>
      <c r="E514" s="33">
        <f>STOCK!G657</f>
        <v>0</v>
      </c>
      <c r="F514" s="33">
        <f>STOCK!H657</f>
        <v>0</v>
      </c>
      <c r="G514" s="33">
        <f>STOCK!I657</f>
        <v>0</v>
      </c>
      <c r="H514" s="33">
        <f>STOCK!J657</f>
        <v>0</v>
      </c>
      <c r="I514" s="33">
        <f>STOCK!K657</f>
        <v>0</v>
      </c>
      <c r="J514" s="33">
        <f>STOCK!L657</f>
        <v>0</v>
      </c>
      <c r="K514" s="33">
        <f>STOCK!M657</f>
        <v>0</v>
      </c>
      <c r="L514" s="33">
        <f>STOCK!N657</f>
        <v>0</v>
      </c>
      <c r="U514" s="33">
        <v>1</v>
      </c>
      <c r="V514" s="33">
        <f>STOCK!Q657</f>
        <v>0</v>
      </c>
      <c r="X514" s="33">
        <v>0</v>
      </c>
      <c r="Y514" s="33">
        <f t="shared" si="8"/>
        <v>0</v>
      </c>
      <c r="AG514" s="33">
        <f>STOCK!A657</f>
        <v>0</v>
      </c>
      <c r="AI514" s="33">
        <v>0</v>
      </c>
    </row>
    <row r="515" spans="1:35" x14ac:dyDescent="0.15">
      <c r="A515" s="33">
        <f>STOCK!C658</f>
        <v>0</v>
      </c>
      <c r="B515" s="33">
        <f>STOCK!D658</f>
        <v>0</v>
      </c>
      <c r="C515" s="33">
        <f>STOCK!E658</f>
        <v>0</v>
      </c>
      <c r="D515" s="33">
        <f>STOCK!F658</f>
        <v>0</v>
      </c>
      <c r="E515" s="33">
        <f>STOCK!G658</f>
        <v>0</v>
      </c>
      <c r="F515" s="33">
        <f>STOCK!H658</f>
        <v>0</v>
      </c>
      <c r="G515" s="33">
        <f>STOCK!I658</f>
        <v>0</v>
      </c>
      <c r="H515" s="33">
        <f>STOCK!J658</f>
        <v>0</v>
      </c>
      <c r="I515" s="33">
        <f>STOCK!K658</f>
        <v>0</v>
      </c>
      <c r="J515" s="33">
        <f>STOCK!L658</f>
        <v>0</v>
      </c>
      <c r="K515" s="33">
        <f>STOCK!M658</f>
        <v>0</v>
      </c>
      <c r="L515" s="33">
        <f>STOCK!N658</f>
        <v>0</v>
      </c>
      <c r="U515" s="33">
        <v>1</v>
      </c>
      <c r="V515" s="33">
        <f>STOCK!Q658</f>
        <v>0</v>
      </c>
      <c r="X515" s="33">
        <v>0</v>
      </c>
      <c r="Y515" s="33">
        <f t="shared" si="8"/>
        <v>0</v>
      </c>
      <c r="AG515" s="33">
        <f>STOCK!A658</f>
        <v>0</v>
      </c>
      <c r="AI515" s="33">
        <v>0</v>
      </c>
    </row>
    <row r="516" spans="1:35" x14ac:dyDescent="0.15">
      <c r="A516" s="33">
        <f>STOCK!C659</f>
        <v>0</v>
      </c>
      <c r="B516" s="33">
        <f>STOCK!D659</f>
        <v>0</v>
      </c>
      <c r="C516" s="33">
        <f>STOCK!E659</f>
        <v>0</v>
      </c>
      <c r="D516" s="33">
        <f>STOCK!F659</f>
        <v>0</v>
      </c>
      <c r="E516" s="33">
        <f>STOCK!G659</f>
        <v>0</v>
      </c>
      <c r="F516" s="33">
        <f>STOCK!H659</f>
        <v>0</v>
      </c>
      <c r="G516" s="33">
        <f>STOCK!I659</f>
        <v>0</v>
      </c>
      <c r="H516" s="33">
        <f>STOCK!J659</f>
        <v>0</v>
      </c>
      <c r="I516" s="33">
        <f>STOCK!K659</f>
        <v>0</v>
      </c>
      <c r="J516" s="33">
        <f>STOCK!L659</f>
        <v>0</v>
      </c>
      <c r="K516" s="33">
        <f>STOCK!M659</f>
        <v>0</v>
      </c>
      <c r="L516" s="33">
        <f>STOCK!N659</f>
        <v>0</v>
      </c>
      <c r="U516" s="33">
        <v>1</v>
      </c>
      <c r="V516" s="33">
        <f>STOCK!Q659</f>
        <v>0</v>
      </c>
      <c r="X516" s="33">
        <v>0</v>
      </c>
      <c r="Y516" s="33">
        <f t="shared" si="8"/>
        <v>0</v>
      </c>
      <c r="AG516" s="33">
        <f>STOCK!A659</f>
        <v>0</v>
      </c>
      <c r="AI516" s="33">
        <v>0</v>
      </c>
    </row>
    <row r="517" spans="1:35" x14ac:dyDescent="0.15">
      <c r="A517" s="33">
        <f>STOCK!C660</f>
        <v>0</v>
      </c>
      <c r="B517" s="33">
        <f>STOCK!D660</f>
        <v>0</v>
      </c>
      <c r="C517" s="33">
        <f>STOCK!E660</f>
        <v>0</v>
      </c>
      <c r="D517" s="33">
        <f>STOCK!F660</f>
        <v>0</v>
      </c>
      <c r="E517" s="33">
        <f>STOCK!G660</f>
        <v>0</v>
      </c>
      <c r="F517" s="33">
        <f>STOCK!H660</f>
        <v>0</v>
      </c>
      <c r="G517" s="33">
        <f>STOCK!I660</f>
        <v>0</v>
      </c>
      <c r="H517" s="33">
        <f>STOCK!J660</f>
        <v>0</v>
      </c>
      <c r="I517" s="33">
        <f>STOCK!K660</f>
        <v>0</v>
      </c>
      <c r="J517" s="33">
        <f>STOCK!L660</f>
        <v>0</v>
      </c>
      <c r="K517" s="33">
        <f>STOCK!M660</f>
        <v>0</v>
      </c>
      <c r="L517" s="33">
        <f>STOCK!N660</f>
        <v>0</v>
      </c>
      <c r="U517" s="33">
        <v>1</v>
      </c>
      <c r="V517" s="33">
        <f>STOCK!Q660</f>
        <v>0</v>
      </c>
      <c r="X517" s="33">
        <v>0</v>
      </c>
      <c r="Y517" s="33">
        <f t="shared" si="8"/>
        <v>0</v>
      </c>
      <c r="AG517" s="33">
        <f>STOCK!A660</f>
        <v>0</v>
      </c>
      <c r="AI517" s="33">
        <v>0</v>
      </c>
    </row>
    <row r="518" spans="1:35" x14ac:dyDescent="0.15">
      <c r="A518" s="33">
        <f>STOCK!C661</f>
        <v>0</v>
      </c>
      <c r="B518" s="33">
        <f>STOCK!D661</f>
        <v>0</v>
      </c>
      <c r="C518" s="33">
        <f>STOCK!E661</f>
        <v>0</v>
      </c>
      <c r="D518" s="33">
        <f>STOCK!F661</f>
        <v>0</v>
      </c>
      <c r="E518" s="33">
        <f>STOCK!G661</f>
        <v>0</v>
      </c>
      <c r="F518" s="33">
        <f>STOCK!H661</f>
        <v>0</v>
      </c>
      <c r="G518" s="33">
        <f>STOCK!I661</f>
        <v>0</v>
      </c>
      <c r="H518" s="33">
        <f>STOCK!J661</f>
        <v>0</v>
      </c>
      <c r="I518" s="33">
        <f>STOCK!K661</f>
        <v>0</v>
      </c>
      <c r="J518" s="33">
        <f>STOCK!L661</f>
        <v>0</v>
      </c>
      <c r="K518" s="33">
        <f>STOCK!M661</f>
        <v>0</v>
      </c>
      <c r="L518" s="33">
        <f>STOCK!N661</f>
        <v>0</v>
      </c>
      <c r="U518" s="33">
        <v>1</v>
      </c>
      <c r="V518" s="33">
        <f>STOCK!Q661</f>
        <v>0</v>
      </c>
      <c r="X518" s="33">
        <v>0</v>
      </c>
      <c r="Y518" s="33">
        <f t="shared" ref="Y518:Y581" si="9">IF(V518&gt;0,1,0)</f>
        <v>0</v>
      </c>
      <c r="AG518" s="33">
        <f>STOCK!A661</f>
        <v>0</v>
      </c>
      <c r="AI518" s="33">
        <v>0</v>
      </c>
    </row>
    <row r="519" spans="1:35" x14ac:dyDescent="0.15">
      <c r="A519" s="33">
        <f>STOCK!C662</f>
        <v>0</v>
      </c>
      <c r="B519" s="33">
        <f>STOCK!D662</f>
        <v>0</v>
      </c>
      <c r="C519" s="33">
        <f>STOCK!E662</f>
        <v>0</v>
      </c>
      <c r="D519" s="33">
        <f>STOCK!F662</f>
        <v>0</v>
      </c>
      <c r="E519" s="33">
        <f>STOCK!G662</f>
        <v>0</v>
      </c>
      <c r="F519" s="33">
        <f>STOCK!H662</f>
        <v>0</v>
      </c>
      <c r="G519" s="33">
        <f>STOCK!I662</f>
        <v>0</v>
      </c>
      <c r="H519" s="33">
        <f>STOCK!J662</f>
        <v>0</v>
      </c>
      <c r="I519" s="33">
        <f>STOCK!K662</f>
        <v>0</v>
      </c>
      <c r="J519" s="33">
        <f>STOCK!L662</f>
        <v>0</v>
      </c>
      <c r="K519" s="33">
        <f>STOCK!M662</f>
        <v>0</v>
      </c>
      <c r="L519" s="33">
        <f>STOCK!N662</f>
        <v>0</v>
      </c>
      <c r="U519" s="33">
        <v>1</v>
      </c>
      <c r="V519" s="33">
        <f>STOCK!Q662</f>
        <v>0</v>
      </c>
      <c r="X519" s="33">
        <v>0</v>
      </c>
      <c r="Y519" s="33">
        <f t="shared" si="9"/>
        <v>0</v>
      </c>
      <c r="AG519" s="33">
        <f>STOCK!A662</f>
        <v>0</v>
      </c>
      <c r="AI519" s="33">
        <v>0</v>
      </c>
    </row>
    <row r="520" spans="1:35" x14ac:dyDescent="0.15">
      <c r="A520" s="33">
        <f>STOCK!C663</f>
        <v>0</v>
      </c>
      <c r="B520" s="33">
        <f>STOCK!D663</f>
        <v>0</v>
      </c>
      <c r="C520" s="33">
        <f>STOCK!E663</f>
        <v>0</v>
      </c>
      <c r="D520" s="33">
        <f>STOCK!F663</f>
        <v>0</v>
      </c>
      <c r="E520" s="33">
        <f>STOCK!G663</f>
        <v>0</v>
      </c>
      <c r="F520" s="33">
        <f>STOCK!H663</f>
        <v>0</v>
      </c>
      <c r="G520" s="33">
        <f>STOCK!I663</f>
        <v>0</v>
      </c>
      <c r="H520" s="33">
        <f>STOCK!J663</f>
        <v>0</v>
      </c>
      <c r="I520" s="33">
        <f>STOCK!K663</f>
        <v>0</v>
      </c>
      <c r="J520" s="33">
        <f>STOCK!L663</f>
        <v>0</v>
      </c>
      <c r="K520" s="33">
        <f>STOCK!M663</f>
        <v>0</v>
      </c>
      <c r="L520" s="33">
        <f>STOCK!N663</f>
        <v>0</v>
      </c>
      <c r="U520" s="33">
        <v>1</v>
      </c>
      <c r="V520" s="33">
        <f>STOCK!Q663</f>
        <v>0</v>
      </c>
      <c r="X520" s="33">
        <v>0</v>
      </c>
      <c r="Y520" s="33">
        <f t="shared" si="9"/>
        <v>0</v>
      </c>
      <c r="AG520" s="33">
        <f>STOCK!A663</f>
        <v>0</v>
      </c>
      <c r="AI520" s="33">
        <v>0</v>
      </c>
    </row>
    <row r="521" spans="1:35" x14ac:dyDescent="0.15">
      <c r="A521" s="33">
        <f>STOCK!C664</f>
        <v>0</v>
      </c>
      <c r="B521" s="33">
        <f>STOCK!D664</f>
        <v>0</v>
      </c>
      <c r="C521" s="33">
        <f>STOCK!E664</f>
        <v>0</v>
      </c>
      <c r="D521" s="33">
        <f>STOCK!F664</f>
        <v>0</v>
      </c>
      <c r="E521" s="33">
        <f>STOCK!G664</f>
        <v>0</v>
      </c>
      <c r="F521" s="33">
        <f>STOCK!H664</f>
        <v>0</v>
      </c>
      <c r="G521" s="33">
        <f>STOCK!I664</f>
        <v>0</v>
      </c>
      <c r="H521" s="33">
        <f>STOCK!J664</f>
        <v>0</v>
      </c>
      <c r="I521" s="33">
        <f>STOCK!K664</f>
        <v>0</v>
      </c>
      <c r="J521" s="33">
        <f>STOCK!L664</f>
        <v>0</v>
      </c>
      <c r="K521" s="33">
        <f>STOCK!M664</f>
        <v>0</v>
      </c>
      <c r="L521" s="33">
        <f>STOCK!N664</f>
        <v>0</v>
      </c>
      <c r="U521" s="33">
        <v>1</v>
      </c>
      <c r="V521" s="33">
        <f>STOCK!Q664</f>
        <v>0</v>
      </c>
      <c r="X521" s="33">
        <v>0</v>
      </c>
      <c r="Y521" s="33">
        <f t="shared" si="9"/>
        <v>0</v>
      </c>
      <c r="AG521" s="33">
        <f>STOCK!A664</f>
        <v>0</v>
      </c>
      <c r="AI521" s="33">
        <v>0</v>
      </c>
    </row>
    <row r="522" spans="1:35" x14ac:dyDescent="0.15">
      <c r="A522" s="33">
        <f>STOCK!C665</f>
        <v>0</v>
      </c>
      <c r="B522" s="33">
        <f>STOCK!D665</f>
        <v>0</v>
      </c>
      <c r="C522" s="33">
        <f>STOCK!E665</f>
        <v>0</v>
      </c>
      <c r="D522" s="33">
        <f>STOCK!F665</f>
        <v>0</v>
      </c>
      <c r="E522" s="33">
        <f>STOCK!G665</f>
        <v>0</v>
      </c>
      <c r="F522" s="33">
        <f>STOCK!H665</f>
        <v>0</v>
      </c>
      <c r="G522" s="33">
        <f>STOCK!I665</f>
        <v>0</v>
      </c>
      <c r="H522" s="33">
        <f>STOCK!J665</f>
        <v>0</v>
      </c>
      <c r="I522" s="33">
        <f>STOCK!K665</f>
        <v>0</v>
      </c>
      <c r="J522" s="33">
        <f>STOCK!L665</f>
        <v>0</v>
      </c>
      <c r="K522" s="33">
        <f>STOCK!M665</f>
        <v>0</v>
      </c>
      <c r="L522" s="33">
        <f>STOCK!N665</f>
        <v>0</v>
      </c>
      <c r="U522" s="33">
        <v>1</v>
      </c>
      <c r="V522" s="33">
        <f>STOCK!Q665</f>
        <v>0</v>
      </c>
      <c r="X522" s="33">
        <v>0</v>
      </c>
      <c r="Y522" s="33">
        <f t="shared" si="9"/>
        <v>0</v>
      </c>
      <c r="AG522" s="33">
        <f>STOCK!A665</f>
        <v>0</v>
      </c>
      <c r="AI522" s="33">
        <v>0</v>
      </c>
    </row>
    <row r="523" spans="1:35" x14ac:dyDescent="0.15">
      <c r="A523" s="33">
        <f>STOCK!C666</f>
        <v>0</v>
      </c>
      <c r="B523" s="33">
        <f>STOCK!D666</f>
        <v>0</v>
      </c>
      <c r="C523" s="33">
        <f>STOCK!E666</f>
        <v>0</v>
      </c>
      <c r="D523" s="33">
        <f>STOCK!F666</f>
        <v>0</v>
      </c>
      <c r="E523" s="33">
        <f>STOCK!G666</f>
        <v>0</v>
      </c>
      <c r="F523" s="33">
        <f>STOCK!H666</f>
        <v>0</v>
      </c>
      <c r="G523" s="33">
        <f>STOCK!I666</f>
        <v>0</v>
      </c>
      <c r="H523" s="33">
        <f>STOCK!J666</f>
        <v>0</v>
      </c>
      <c r="I523" s="33">
        <f>STOCK!K666</f>
        <v>0</v>
      </c>
      <c r="J523" s="33">
        <f>STOCK!L666</f>
        <v>0</v>
      </c>
      <c r="K523" s="33">
        <f>STOCK!M666</f>
        <v>0</v>
      </c>
      <c r="L523" s="33">
        <f>STOCK!N666</f>
        <v>0</v>
      </c>
      <c r="U523" s="33">
        <v>1</v>
      </c>
      <c r="V523" s="33">
        <f>STOCK!Q666</f>
        <v>0</v>
      </c>
      <c r="X523" s="33">
        <v>0</v>
      </c>
      <c r="Y523" s="33">
        <f t="shared" si="9"/>
        <v>0</v>
      </c>
      <c r="AG523" s="33">
        <f>STOCK!A666</f>
        <v>0</v>
      </c>
      <c r="AI523" s="33">
        <v>0</v>
      </c>
    </row>
    <row r="524" spans="1:35" x14ac:dyDescent="0.15">
      <c r="A524" s="33">
        <f>STOCK!C667</f>
        <v>0</v>
      </c>
      <c r="B524" s="33">
        <f>STOCK!D667</f>
        <v>0</v>
      </c>
      <c r="C524" s="33">
        <f>STOCK!E667</f>
        <v>0</v>
      </c>
      <c r="D524" s="33">
        <f>STOCK!F667</f>
        <v>0</v>
      </c>
      <c r="E524" s="33">
        <f>STOCK!G667</f>
        <v>0</v>
      </c>
      <c r="F524" s="33">
        <f>STOCK!H667</f>
        <v>0</v>
      </c>
      <c r="G524" s="33">
        <f>STOCK!I667</f>
        <v>0</v>
      </c>
      <c r="H524" s="33">
        <f>STOCK!J667</f>
        <v>0</v>
      </c>
      <c r="I524" s="33">
        <f>STOCK!K667</f>
        <v>0</v>
      </c>
      <c r="J524" s="33">
        <f>STOCK!L667</f>
        <v>0</v>
      </c>
      <c r="K524" s="33">
        <f>STOCK!M667</f>
        <v>0</v>
      </c>
      <c r="L524" s="33">
        <f>STOCK!N667</f>
        <v>0</v>
      </c>
      <c r="U524" s="33">
        <v>1</v>
      </c>
      <c r="V524" s="33">
        <f>STOCK!Q667</f>
        <v>0</v>
      </c>
      <c r="X524" s="33">
        <v>0</v>
      </c>
      <c r="Y524" s="33">
        <f t="shared" si="9"/>
        <v>0</v>
      </c>
      <c r="AG524" s="33">
        <f>STOCK!A667</f>
        <v>0</v>
      </c>
      <c r="AI524" s="33">
        <v>0</v>
      </c>
    </row>
    <row r="525" spans="1:35" x14ac:dyDescent="0.15">
      <c r="A525" s="33">
        <f>STOCK!C668</f>
        <v>0</v>
      </c>
      <c r="B525" s="33">
        <f>STOCK!D668</f>
        <v>0</v>
      </c>
      <c r="C525" s="33">
        <f>STOCK!E668</f>
        <v>0</v>
      </c>
      <c r="D525" s="33">
        <f>STOCK!F668</f>
        <v>0</v>
      </c>
      <c r="E525" s="33">
        <f>STOCK!G668</f>
        <v>0</v>
      </c>
      <c r="F525" s="33">
        <f>STOCK!H668</f>
        <v>0</v>
      </c>
      <c r="G525" s="33">
        <f>STOCK!I668</f>
        <v>0</v>
      </c>
      <c r="H525" s="33">
        <f>STOCK!J668</f>
        <v>0</v>
      </c>
      <c r="I525" s="33">
        <f>STOCK!K668</f>
        <v>0</v>
      </c>
      <c r="J525" s="33">
        <f>STOCK!L668</f>
        <v>0</v>
      </c>
      <c r="K525" s="33">
        <f>STOCK!M668</f>
        <v>0</v>
      </c>
      <c r="L525" s="33">
        <f>STOCK!N668</f>
        <v>0</v>
      </c>
      <c r="U525" s="33">
        <v>1</v>
      </c>
      <c r="V525" s="33">
        <f>STOCK!Q668</f>
        <v>0</v>
      </c>
      <c r="X525" s="33">
        <v>0</v>
      </c>
      <c r="Y525" s="33">
        <f t="shared" si="9"/>
        <v>0</v>
      </c>
      <c r="AG525" s="33">
        <f>STOCK!A668</f>
        <v>0</v>
      </c>
      <c r="AI525" s="33">
        <v>0</v>
      </c>
    </row>
    <row r="526" spans="1:35" x14ac:dyDescent="0.15">
      <c r="A526" s="33">
        <f>STOCK!C669</f>
        <v>0</v>
      </c>
      <c r="B526" s="33">
        <f>STOCK!D669</f>
        <v>0</v>
      </c>
      <c r="C526" s="33">
        <f>STOCK!E669</f>
        <v>0</v>
      </c>
      <c r="D526" s="33">
        <f>STOCK!F669</f>
        <v>0</v>
      </c>
      <c r="E526" s="33">
        <f>STOCK!G669</f>
        <v>0</v>
      </c>
      <c r="F526" s="33">
        <f>STOCK!H669</f>
        <v>0</v>
      </c>
      <c r="G526" s="33">
        <f>STOCK!I669</f>
        <v>0</v>
      </c>
      <c r="H526" s="33">
        <f>STOCK!J669</f>
        <v>0</v>
      </c>
      <c r="I526" s="33">
        <f>STOCK!K669</f>
        <v>0</v>
      </c>
      <c r="J526" s="33">
        <f>STOCK!L669</f>
        <v>0</v>
      </c>
      <c r="K526" s="33">
        <f>STOCK!M669</f>
        <v>0</v>
      </c>
      <c r="L526" s="33">
        <f>STOCK!N669</f>
        <v>0</v>
      </c>
      <c r="U526" s="33">
        <v>1</v>
      </c>
      <c r="V526" s="33">
        <f>STOCK!Q669</f>
        <v>0</v>
      </c>
      <c r="X526" s="33">
        <v>0</v>
      </c>
      <c r="Y526" s="33">
        <f t="shared" si="9"/>
        <v>0</v>
      </c>
      <c r="AG526" s="33">
        <f>STOCK!A669</f>
        <v>0</v>
      </c>
      <c r="AI526" s="33">
        <v>0</v>
      </c>
    </row>
    <row r="527" spans="1:35" x14ac:dyDescent="0.15">
      <c r="A527" s="33">
        <f>STOCK!C670</f>
        <v>0</v>
      </c>
      <c r="B527" s="33">
        <f>STOCK!D670</f>
        <v>0</v>
      </c>
      <c r="C527" s="33">
        <f>STOCK!E670</f>
        <v>0</v>
      </c>
      <c r="D527" s="33">
        <f>STOCK!F670</f>
        <v>0</v>
      </c>
      <c r="E527" s="33">
        <f>STOCK!G670</f>
        <v>0</v>
      </c>
      <c r="F527" s="33">
        <f>STOCK!H670</f>
        <v>0</v>
      </c>
      <c r="G527" s="33">
        <f>STOCK!I670</f>
        <v>0</v>
      </c>
      <c r="H527" s="33">
        <f>STOCK!J670</f>
        <v>0</v>
      </c>
      <c r="I527" s="33">
        <f>STOCK!K670</f>
        <v>0</v>
      </c>
      <c r="J527" s="33">
        <f>STOCK!L670</f>
        <v>0</v>
      </c>
      <c r="K527" s="33">
        <f>STOCK!M670</f>
        <v>0</v>
      </c>
      <c r="L527" s="33">
        <f>STOCK!N670</f>
        <v>0</v>
      </c>
      <c r="U527" s="33">
        <v>1</v>
      </c>
      <c r="V527" s="33">
        <f>STOCK!Q670</f>
        <v>0</v>
      </c>
      <c r="X527" s="33">
        <v>0</v>
      </c>
      <c r="Y527" s="33">
        <f t="shared" si="9"/>
        <v>0</v>
      </c>
      <c r="AG527" s="33">
        <f>STOCK!A670</f>
        <v>0</v>
      </c>
      <c r="AI527" s="33">
        <v>0</v>
      </c>
    </row>
    <row r="528" spans="1:35" x14ac:dyDescent="0.15">
      <c r="A528" s="33">
        <f>STOCK!C671</f>
        <v>0</v>
      </c>
      <c r="B528" s="33">
        <f>STOCK!D671</f>
        <v>0</v>
      </c>
      <c r="C528" s="33">
        <f>STOCK!E671</f>
        <v>0</v>
      </c>
      <c r="D528" s="33">
        <f>STOCK!F671</f>
        <v>0</v>
      </c>
      <c r="E528" s="33">
        <f>STOCK!G671</f>
        <v>0</v>
      </c>
      <c r="F528" s="33">
        <f>STOCK!H671</f>
        <v>0</v>
      </c>
      <c r="G528" s="33">
        <f>STOCK!I671</f>
        <v>0</v>
      </c>
      <c r="H528" s="33">
        <f>STOCK!J671</f>
        <v>0</v>
      </c>
      <c r="I528" s="33">
        <f>STOCK!K671</f>
        <v>0</v>
      </c>
      <c r="J528" s="33">
        <f>STOCK!L671</f>
        <v>0</v>
      </c>
      <c r="K528" s="33">
        <f>STOCK!M671</f>
        <v>0</v>
      </c>
      <c r="L528" s="33">
        <f>STOCK!N671</f>
        <v>0</v>
      </c>
      <c r="U528" s="33">
        <v>1</v>
      </c>
      <c r="V528" s="33">
        <f>STOCK!Q671</f>
        <v>0</v>
      </c>
      <c r="X528" s="33">
        <v>0</v>
      </c>
      <c r="Y528" s="33">
        <f t="shared" si="9"/>
        <v>0</v>
      </c>
      <c r="AG528" s="33">
        <f>STOCK!A671</f>
        <v>0</v>
      </c>
      <c r="AI528" s="33">
        <v>0</v>
      </c>
    </row>
    <row r="529" spans="1:35" x14ac:dyDescent="0.15">
      <c r="A529" s="33">
        <f>STOCK!C672</f>
        <v>0</v>
      </c>
      <c r="B529" s="33">
        <f>STOCK!D672</f>
        <v>0</v>
      </c>
      <c r="C529" s="33">
        <f>STOCK!E672</f>
        <v>0</v>
      </c>
      <c r="D529" s="33">
        <f>STOCK!F672</f>
        <v>0</v>
      </c>
      <c r="E529" s="33">
        <f>STOCK!G672</f>
        <v>0</v>
      </c>
      <c r="F529" s="33">
        <f>STOCK!H672</f>
        <v>0</v>
      </c>
      <c r="G529" s="33">
        <f>STOCK!I672</f>
        <v>0</v>
      </c>
      <c r="H529" s="33">
        <f>STOCK!J672</f>
        <v>0</v>
      </c>
      <c r="I529" s="33">
        <f>STOCK!K672</f>
        <v>0</v>
      </c>
      <c r="J529" s="33">
        <f>STOCK!L672</f>
        <v>0</v>
      </c>
      <c r="K529" s="33">
        <f>STOCK!M672</f>
        <v>0</v>
      </c>
      <c r="L529" s="33">
        <f>STOCK!N672</f>
        <v>0</v>
      </c>
      <c r="U529" s="33">
        <v>1</v>
      </c>
      <c r="V529" s="33">
        <f>STOCK!Q672</f>
        <v>0</v>
      </c>
      <c r="X529" s="33">
        <v>0</v>
      </c>
      <c r="Y529" s="33">
        <f t="shared" si="9"/>
        <v>0</v>
      </c>
      <c r="AG529" s="33">
        <f>STOCK!A672</f>
        <v>0</v>
      </c>
      <c r="AI529" s="33">
        <v>0</v>
      </c>
    </row>
    <row r="530" spans="1:35" x14ac:dyDescent="0.15">
      <c r="A530" s="33">
        <f>STOCK!C673</f>
        <v>0</v>
      </c>
      <c r="B530" s="33">
        <f>STOCK!D673</f>
        <v>0</v>
      </c>
      <c r="C530" s="33">
        <f>STOCK!E673</f>
        <v>0</v>
      </c>
      <c r="D530" s="33">
        <f>STOCK!F673</f>
        <v>0</v>
      </c>
      <c r="E530" s="33">
        <f>STOCK!G673</f>
        <v>0</v>
      </c>
      <c r="F530" s="33">
        <f>STOCK!H673</f>
        <v>0</v>
      </c>
      <c r="G530" s="33">
        <f>STOCK!I673</f>
        <v>0</v>
      </c>
      <c r="H530" s="33">
        <f>STOCK!J673</f>
        <v>0</v>
      </c>
      <c r="I530" s="33">
        <f>STOCK!K673</f>
        <v>0</v>
      </c>
      <c r="J530" s="33">
        <f>STOCK!L673</f>
        <v>0</v>
      </c>
      <c r="K530" s="33">
        <f>STOCK!M673</f>
        <v>0</v>
      </c>
      <c r="L530" s="33">
        <f>STOCK!N673</f>
        <v>0</v>
      </c>
      <c r="U530" s="33">
        <v>1</v>
      </c>
      <c r="V530" s="33">
        <f>STOCK!Q673</f>
        <v>0</v>
      </c>
      <c r="X530" s="33">
        <v>0</v>
      </c>
      <c r="Y530" s="33">
        <f t="shared" si="9"/>
        <v>0</v>
      </c>
      <c r="AG530" s="33">
        <f>STOCK!A673</f>
        <v>0</v>
      </c>
      <c r="AI530" s="33">
        <v>0</v>
      </c>
    </row>
    <row r="531" spans="1:35" x14ac:dyDescent="0.15">
      <c r="A531" s="33">
        <f>STOCK!C674</f>
        <v>0</v>
      </c>
      <c r="B531" s="33">
        <f>STOCK!D674</f>
        <v>0</v>
      </c>
      <c r="C531" s="33">
        <f>STOCK!E674</f>
        <v>0</v>
      </c>
      <c r="D531" s="33">
        <f>STOCK!F674</f>
        <v>0</v>
      </c>
      <c r="E531" s="33">
        <f>STOCK!G674</f>
        <v>0</v>
      </c>
      <c r="F531" s="33">
        <f>STOCK!H674</f>
        <v>0</v>
      </c>
      <c r="G531" s="33">
        <f>STOCK!I674</f>
        <v>0</v>
      </c>
      <c r="H531" s="33">
        <f>STOCK!J674</f>
        <v>0</v>
      </c>
      <c r="I531" s="33">
        <f>STOCK!K674</f>
        <v>0</v>
      </c>
      <c r="J531" s="33">
        <f>STOCK!L674</f>
        <v>0</v>
      </c>
      <c r="K531" s="33">
        <f>STOCK!M674</f>
        <v>0</v>
      </c>
      <c r="L531" s="33">
        <f>STOCK!N674</f>
        <v>0</v>
      </c>
      <c r="U531" s="33">
        <v>1</v>
      </c>
      <c r="V531" s="33">
        <f>STOCK!Q674</f>
        <v>0</v>
      </c>
      <c r="X531" s="33">
        <v>0</v>
      </c>
      <c r="Y531" s="33">
        <f t="shared" si="9"/>
        <v>0</v>
      </c>
      <c r="AG531" s="33">
        <f>STOCK!A674</f>
        <v>0</v>
      </c>
      <c r="AI531" s="33">
        <v>0</v>
      </c>
    </row>
    <row r="532" spans="1:35" x14ac:dyDescent="0.15">
      <c r="A532" s="33">
        <f>STOCK!C675</f>
        <v>0</v>
      </c>
      <c r="B532" s="33">
        <f>STOCK!D675</f>
        <v>0</v>
      </c>
      <c r="C532" s="33">
        <f>STOCK!E675</f>
        <v>0</v>
      </c>
      <c r="D532" s="33">
        <f>STOCK!F675</f>
        <v>0</v>
      </c>
      <c r="E532" s="33">
        <f>STOCK!G675</f>
        <v>0</v>
      </c>
      <c r="F532" s="33">
        <f>STOCK!H675</f>
        <v>0</v>
      </c>
      <c r="G532" s="33">
        <f>STOCK!I675</f>
        <v>0</v>
      </c>
      <c r="H532" s="33">
        <f>STOCK!J675</f>
        <v>0</v>
      </c>
      <c r="I532" s="33">
        <f>STOCK!K675</f>
        <v>0</v>
      </c>
      <c r="J532" s="33">
        <f>STOCK!L675</f>
        <v>0</v>
      </c>
      <c r="K532" s="33">
        <f>STOCK!M675</f>
        <v>0</v>
      </c>
      <c r="L532" s="33">
        <f>STOCK!N675</f>
        <v>0</v>
      </c>
      <c r="U532" s="33">
        <v>1</v>
      </c>
      <c r="V532" s="33">
        <f>STOCK!Q675</f>
        <v>0</v>
      </c>
      <c r="X532" s="33">
        <v>0</v>
      </c>
      <c r="Y532" s="33">
        <f t="shared" si="9"/>
        <v>0</v>
      </c>
      <c r="AG532" s="33">
        <f>STOCK!A675</f>
        <v>0</v>
      </c>
      <c r="AI532" s="33">
        <v>0</v>
      </c>
    </row>
    <row r="533" spans="1:35" x14ac:dyDescent="0.15">
      <c r="A533" s="33">
        <f>STOCK!C676</f>
        <v>0</v>
      </c>
      <c r="B533" s="33">
        <f>STOCK!D676</f>
        <v>0</v>
      </c>
      <c r="C533" s="33">
        <f>STOCK!E676</f>
        <v>0</v>
      </c>
      <c r="D533" s="33">
        <f>STOCK!F676</f>
        <v>0</v>
      </c>
      <c r="E533" s="33">
        <f>STOCK!G676</f>
        <v>0</v>
      </c>
      <c r="F533" s="33">
        <f>STOCK!H676</f>
        <v>0</v>
      </c>
      <c r="G533" s="33">
        <f>STOCK!I676</f>
        <v>0</v>
      </c>
      <c r="H533" s="33">
        <f>STOCK!J676</f>
        <v>0</v>
      </c>
      <c r="I533" s="33">
        <f>STOCK!K676</f>
        <v>0</v>
      </c>
      <c r="J533" s="33">
        <f>STOCK!L676</f>
        <v>0</v>
      </c>
      <c r="K533" s="33">
        <f>STOCK!M676</f>
        <v>0</v>
      </c>
      <c r="L533" s="33">
        <f>STOCK!N676</f>
        <v>0</v>
      </c>
      <c r="U533" s="33">
        <v>1</v>
      </c>
      <c r="V533" s="33">
        <f>STOCK!Q676</f>
        <v>0</v>
      </c>
      <c r="X533" s="33">
        <v>0</v>
      </c>
      <c r="Y533" s="33">
        <f t="shared" si="9"/>
        <v>0</v>
      </c>
      <c r="AG533" s="33">
        <f>STOCK!A676</f>
        <v>0</v>
      </c>
      <c r="AI533" s="33">
        <v>0</v>
      </c>
    </row>
    <row r="534" spans="1:35" x14ac:dyDescent="0.15">
      <c r="A534" s="33">
        <f>STOCK!C677</f>
        <v>0</v>
      </c>
      <c r="B534" s="33">
        <f>STOCK!D677</f>
        <v>0</v>
      </c>
      <c r="C534" s="33">
        <f>STOCK!E677</f>
        <v>0</v>
      </c>
      <c r="D534" s="33">
        <f>STOCK!F677</f>
        <v>0</v>
      </c>
      <c r="E534" s="33">
        <f>STOCK!G677</f>
        <v>0</v>
      </c>
      <c r="F534" s="33">
        <f>STOCK!H677</f>
        <v>0</v>
      </c>
      <c r="G534" s="33">
        <f>STOCK!I677</f>
        <v>0</v>
      </c>
      <c r="H534" s="33">
        <f>STOCK!J677</f>
        <v>0</v>
      </c>
      <c r="I534" s="33">
        <f>STOCK!K677</f>
        <v>0</v>
      </c>
      <c r="J534" s="33">
        <f>STOCK!L677</f>
        <v>0</v>
      </c>
      <c r="K534" s="33">
        <f>STOCK!M677</f>
        <v>0</v>
      </c>
      <c r="L534" s="33">
        <f>STOCK!N677</f>
        <v>0</v>
      </c>
      <c r="U534" s="33">
        <v>1</v>
      </c>
      <c r="V534" s="33">
        <f>STOCK!Q677</f>
        <v>0</v>
      </c>
      <c r="X534" s="33">
        <v>0</v>
      </c>
      <c r="Y534" s="33">
        <f t="shared" si="9"/>
        <v>0</v>
      </c>
      <c r="AG534" s="33">
        <f>STOCK!A677</f>
        <v>0</v>
      </c>
      <c r="AI534" s="33">
        <v>0</v>
      </c>
    </row>
    <row r="535" spans="1:35" x14ac:dyDescent="0.15">
      <c r="A535" s="33">
        <f>STOCK!C678</f>
        <v>0</v>
      </c>
      <c r="B535" s="33">
        <f>STOCK!D678</f>
        <v>0</v>
      </c>
      <c r="C535" s="33">
        <f>STOCK!E678</f>
        <v>0</v>
      </c>
      <c r="D535" s="33">
        <f>STOCK!F678</f>
        <v>0</v>
      </c>
      <c r="E535" s="33">
        <f>STOCK!G678</f>
        <v>0</v>
      </c>
      <c r="F535" s="33">
        <f>STOCK!H678</f>
        <v>0</v>
      </c>
      <c r="G535" s="33">
        <f>STOCK!I678</f>
        <v>0</v>
      </c>
      <c r="H535" s="33">
        <f>STOCK!J678</f>
        <v>0</v>
      </c>
      <c r="I535" s="33">
        <f>STOCK!K678</f>
        <v>0</v>
      </c>
      <c r="J535" s="33">
        <f>STOCK!L678</f>
        <v>0</v>
      </c>
      <c r="K535" s="33">
        <f>STOCK!M678</f>
        <v>0</v>
      </c>
      <c r="L535" s="33">
        <f>STOCK!N678</f>
        <v>0</v>
      </c>
      <c r="U535" s="33">
        <v>1</v>
      </c>
      <c r="V535" s="33">
        <f>STOCK!Q678</f>
        <v>0</v>
      </c>
      <c r="X535" s="33">
        <v>0</v>
      </c>
      <c r="Y535" s="33">
        <f t="shared" si="9"/>
        <v>0</v>
      </c>
      <c r="AG535" s="33">
        <f>STOCK!A678</f>
        <v>0</v>
      </c>
      <c r="AI535" s="33">
        <v>0</v>
      </c>
    </row>
    <row r="536" spans="1:35" x14ac:dyDescent="0.15">
      <c r="A536" s="33">
        <f>STOCK!C679</f>
        <v>0</v>
      </c>
      <c r="B536" s="33">
        <f>STOCK!D679</f>
        <v>0</v>
      </c>
      <c r="C536" s="33">
        <f>STOCK!E679</f>
        <v>0</v>
      </c>
      <c r="D536" s="33">
        <f>STOCK!F679</f>
        <v>0</v>
      </c>
      <c r="E536" s="33">
        <f>STOCK!G679</f>
        <v>0</v>
      </c>
      <c r="F536" s="33">
        <f>STOCK!H679</f>
        <v>0</v>
      </c>
      <c r="G536" s="33">
        <f>STOCK!I679</f>
        <v>0</v>
      </c>
      <c r="H536" s="33">
        <f>STOCK!J679</f>
        <v>0</v>
      </c>
      <c r="I536" s="33">
        <f>STOCK!K679</f>
        <v>0</v>
      </c>
      <c r="J536" s="33">
        <f>STOCK!L679</f>
        <v>0</v>
      </c>
      <c r="K536" s="33">
        <f>STOCK!M679</f>
        <v>0</v>
      </c>
      <c r="L536" s="33">
        <f>STOCK!N679</f>
        <v>0</v>
      </c>
      <c r="U536" s="33">
        <v>1</v>
      </c>
      <c r="V536" s="33">
        <f>STOCK!Q679</f>
        <v>0</v>
      </c>
      <c r="X536" s="33">
        <v>0</v>
      </c>
      <c r="Y536" s="33">
        <f t="shared" si="9"/>
        <v>0</v>
      </c>
      <c r="AG536" s="33">
        <f>STOCK!A679</f>
        <v>0</v>
      </c>
      <c r="AI536" s="33">
        <v>0</v>
      </c>
    </row>
    <row r="537" spans="1:35" x14ac:dyDescent="0.15">
      <c r="A537" s="33">
        <f>STOCK!C680</f>
        <v>0</v>
      </c>
      <c r="B537" s="33">
        <f>STOCK!D680</f>
        <v>0</v>
      </c>
      <c r="C537" s="33">
        <f>STOCK!E680</f>
        <v>0</v>
      </c>
      <c r="D537" s="33">
        <f>STOCK!F680</f>
        <v>0</v>
      </c>
      <c r="E537" s="33">
        <f>STOCK!G680</f>
        <v>0</v>
      </c>
      <c r="F537" s="33">
        <f>STOCK!H680</f>
        <v>0</v>
      </c>
      <c r="G537" s="33">
        <f>STOCK!I680</f>
        <v>0</v>
      </c>
      <c r="H537" s="33">
        <f>STOCK!J680</f>
        <v>0</v>
      </c>
      <c r="I537" s="33">
        <f>STOCK!K680</f>
        <v>0</v>
      </c>
      <c r="J537" s="33">
        <f>STOCK!L680</f>
        <v>0</v>
      </c>
      <c r="K537" s="33">
        <f>STOCK!M680</f>
        <v>0</v>
      </c>
      <c r="L537" s="33">
        <f>STOCK!N680</f>
        <v>0</v>
      </c>
      <c r="U537" s="33">
        <v>1</v>
      </c>
      <c r="V537" s="33">
        <f>STOCK!Q680</f>
        <v>0</v>
      </c>
      <c r="X537" s="33">
        <v>0</v>
      </c>
      <c r="Y537" s="33">
        <f t="shared" si="9"/>
        <v>0</v>
      </c>
      <c r="AG537" s="33">
        <f>STOCK!A680</f>
        <v>0</v>
      </c>
      <c r="AI537" s="33">
        <v>0</v>
      </c>
    </row>
    <row r="538" spans="1:35" x14ac:dyDescent="0.15">
      <c r="A538" s="33">
        <f>STOCK!C681</f>
        <v>0</v>
      </c>
      <c r="B538" s="33">
        <f>STOCK!D681</f>
        <v>0</v>
      </c>
      <c r="C538" s="33">
        <f>STOCK!E681</f>
        <v>0</v>
      </c>
      <c r="D538" s="33">
        <f>STOCK!F681</f>
        <v>0</v>
      </c>
      <c r="E538" s="33">
        <f>STOCK!G681</f>
        <v>0</v>
      </c>
      <c r="F538" s="33">
        <f>STOCK!H681</f>
        <v>0</v>
      </c>
      <c r="G538" s="33">
        <f>STOCK!I681</f>
        <v>0</v>
      </c>
      <c r="H538" s="33">
        <f>STOCK!J681</f>
        <v>0</v>
      </c>
      <c r="I538" s="33">
        <f>STOCK!K681</f>
        <v>0</v>
      </c>
      <c r="J538" s="33">
        <f>STOCK!L681</f>
        <v>0</v>
      </c>
      <c r="K538" s="33">
        <f>STOCK!M681</f>
        <v>0</v>
      </c>
      <c r="L538" s="33">
        <f>STOCK!N681</f>
        <v>0</v>
      </c>
      <c r="U538" s="33">
        <v>1</v>
      </c>
      <c r="V538" s="33">
        <f>STOCK!Q681</f>
        <v>0</v>
      </c>
      <c r="X538" s="33">
        <v>0</v>
      </c>
      <c r="Y538" s="33">
        <f t="shared" si="9"/>
        <v>0</v>
      </c>
      <c r="AG538" s="33">
        <f>STOCK!A681</f>
        <v>0</v>
      </c>
      <c r="AI538" s="33">
        <v>0</v>
      </c>
    </row>
    <row r="539" spans="1:35" x14ac:dyDescent="0.15">
      <c r="A539" s="33">
        <f>STOCK!C682</f>
        <v>0</v>
      </c>
      <c r="B539" s="33">
        <f>STOCK!D682</f>
        <v>0</v>
      </c>
      <c r="C539" s="33">
        <f>STOCK!E682</f>
        <v>0</v>
      </c>
      <c r="D539" s="33">
        <f>STOCK!F682</f>
        <v>0</v>
      </c>
      <c r="E539" s="33">
        <f>STOCK!G682</f>
        <v>0</v>
      </c>
      <c r="F539" s="33">
        <f>STOCK!H682</f>
        <v>0</v>
      </c>
      <c r="G539" s="33">
        <f>STOCK!I682</f>
        <v>0</v>
      </c>
      <c r="H539" s="33">
        <f>STOCK!J682</f>
        <v>0</v>
      </c>
      <c r="I539" s="33">
        <f>STOCK!K682</f>
        <v>0</v>
      </c>
      <c r="J539" s="33">
        <f>STOCK!L682</f>
        <v>0</v>
      </c>
      <c r="K539" s="33">
        <f>STOCK!M682</f>
        <v>0</v>
      </c>
      <c r="L539" s="33">
        <f>STOCK!N682</f>
        <v>0</v>
      </c>
      <c r="U539" s="33">
        <v>1</v>
      </c>
      <c r="V539" s="33">
        <f>STOCK!Q682</f>
        <v>0</v>
      </c>
      <c r="X539" s="33">
        <v>0</v>
      </c>
      <c r="Y539" s="33">
        <f t="shared" si="9"/>
        <v>0</v>
      </c>
      <c r="AG539" s="33">
        <f>STOCK!A682</f>
        <v>0</v>
      </c>
      <c r="AI539" s="33">
        <v>0</v>
      </c>
    </row>
    <row r="540" spans="1:35" x14ac:dyDescent="0.15">
      <c r="A540" s="33">
        <f>STOCK!C683</f>
        <v>0</v>
      </c>
      <c r="B540" s="33">
        <f>STOCK!D683</f>
        <v>0</v>
      </c>
      <c r="C540" s="33">
        <f>STOCK!E683</f>
        <v>0</v>
      </c>
      <c r="D540" s="33">
        <f>STOCK!F683</f>
        <v>0</v>
      </c>
      <c r="E540" s="33">
        <f>STOCK!G683</f>
        <v>0</v>
      </c>
      <c r="F540" s="33">
        <f>STOCK!H683</f>
        <v>0</v>
      </c>
      <c r="G540" s="33">
        <f>STOCK!I683</f>
        <v>0</v>
      </c>
      <c r="H540" s="33">
        <f>STOCK!J683</f>
        <v>0</v>
      </c>
      <c r="I540" s="33">
        <f>STOCK!K683</f>
        <v>0</v>
      </c>
      <c r="J540" s="33">
        <f>STOCK!L683</f>
        <v>0</v>
      </c>
      <c r="K540" s="33">
        <f>STOCK!M683</f>
        <v>0</v>
      </c>
      <c r="L540" s="33">
        <f>STOCK!N683</f>
        <v>0</v>
      </c>
      <c r="U540" s="33">
        <v>1</v>
      </c>
      <c r="V540" s="33">
        <f>STOCK!Q683</f>
        <v>0</v>
      </c>
      <c r="X540" s="33">
        <v>0</v>
      </c>
      <c r="Y540" s="33">
        <f t="shared" si="9"/>
        <v>0</v>
      </c>
      <c r="AG540" s="33">
        <f>STOCK!A683</f>
        <v>0</v>
      </c>
      <c r="AI540" s="33">
        <v>0</v>
      </c>
    </row>
    <row r="541" spans="1:35" x14ac:dyDescent="0.15">
      <c r="A541" s="33">
        <f>STOCK!C684</f>
        <v>0</v>
      </c>
      <c r="B541" s="33">
        <f>STOCK!D684</f>
        <v>0</v>
      </c>
      <c r="C541" s="33">
        <f>STOCK!E684</f>
        <v>0</v>
      </c>
      <c r="D541" s="33">
        <f>STOCK!F684</f>
        <v>0</v>
      </c>
      <c r="E541" s="33">
        <f>STOCK!G684</f>
        <v>0</v>
      </c>
      <c r="F541" s="33">
        <f>STOCK!H684</f>
        <v>0</v>
      </c>
      <c r="G541" s="33">
        <f>STOCK!I684</f>
        <v>0</v>
      </c>
      <c r="H541" s="33">
        <f>STOCK!J684</f>
        <v>0</v>
      </c>
      <c r="I541" s="33">
        <f>STOCK!K684</f>
        <v>0</v>
      </c>
      <c r="J541" s="33">
        <f>STOCK!L684</f>
        <v>0</v>
      </c>
      <c r="K541" s="33">
        <f>STOCK!M684</f>
        <v>0</v>
      </c>
      <c r="L541" s="33">
        <f>STOCK!N684</f>
        <v>0</v>
      </c>
      <c r="U541" s="33">
        <v>1</v>
      </c>
      <c r="V541" s="33">
        <f>STOCK!Q684</f>
        <v>0</v>
      </c>
      <c r="X541" s="33">
        <v>0</v>
      </c>
      <c r="Y541" s="33">
        <f t="shared" si="9"/>
        <v>0</v>
      </c>
      <c r="AG541" s="33">
        <f>STOCK!A684</f>
        <v>0</v>
      </c>
      <c r="AI541" s="33">
        <v>0</v>
      </c>
    </row>
    <row r="542" spans="1:35" x14ac:dyDescent="0.15">
      <c r="A542" s="33">
        <f>STOCK!C685</f>
        <v>0</v>
      </c>
      <c r="B542" s="33">
        <f>STOCK!D685</f>
        <v>0</v>
      </c>
      <c r="C542" s="33">
        <f>STOCK!E685</f>
        <v>0</v>
      </c>
      <c r="D542" s="33">
        <f>STOCK!F685</f>
        <v>0</v>
      </c>
      <c r="E542" s="33">
        <f>STOCK!G685</f>
        <v>0</v>
      </c>
      <c r="F542" s="33">
        <f>STOCK!H685</f>
        <v>0</v>
      </c>
      <c r="G542" s="33">
        <f>STOCK!I685</f>
        <v>0</v>
      </c>
      <c r="H542" s="33">
        <f>STOCK!J685</f>
        <v>0</v>
      </c>
      <c r="I542" s="33">
        <f>STOCK!K685</f>
        <v>0</v>
      </c>
      <c r="J542" s="33">
        <f>STOCK!L685</f>
        <v>0</v>
      </c>
      <c r="K542" s="33">
        <f>STOCK!M685</f>
        <v>0</v>
      </c>
      <c r="L542" s="33">
        <f>STOCK!N685</f>
        <v>0</v>
      </c>
      <c r="U542" s="33">
        <v>1</v>
      </c>
      <c r="V542" s="33">
        <f>STOCK!Q685</f>
        <v>0</v>
      </c>
      <c r="X542" s="33">
        <v>0</v>
      </c>
      <c r="Y542" s="33">
        <f t="shared" si="9"/>
        <v>0</v>
      </c>
      <c r="AG542" s="33">
        <f>STOCK!A685</f>
        <v>0</v>
      </c>
      <c r="AI542" s="33">
        <v>0</v>
      </c>
    </row>
    <row r="543" spans="1:35" x14ac:dyDescent="0.15">
      <c r="A543" s="33">
        <f>STOCK!C686</f>
        <v>0</v>
      </c>
      <c r="B543" s="33">
        <f>STOCK!D686</f>
        <v>0</v>
      </c>
      <c r="C543" s="33">
        <f>STOCK!E686</f>
        <v>0</v>
      </c>
      <c r="D543" s="33">
        <f>STOCK!F686</f>
        <v>0</v>
      </c>
      <c r="E543" s="33">
        <f>STOCK!G686</f>
        <v>0</v>
      </c>
      <c r="F543" s="33">
        <f>STOCK!H686</f>
        <v>0</v>
      </c>
      <c r="G543" s="33">
        <f>STOCK!I686</f>
        <v>0</v>
      </c>
      <c r="H543" s="33">
        <f>STOCK!J686</f>
        <v>0</v>
      </c>
      <c r="I543" s="33">
        <f>STOCK!K686</f>
        <v>0</v>
      </c>
      <c r="J543" s="33">
        <f>STOCK!L686</f>
        <v>0</v>
      </c>
      <c r="K543" s="33">
        <f>STOCK!M686</f>
        <v>0</v>
      </c>
      <c r="L543" s="33">
        <f>STOCK!N686</f>
        <v>0</v>
      </c>
      <c r="U543" s="33">
        <v>1</v>
      </c>
      <c r="V543" s="33">
        <f>STOCK!Q686</f>
        <v>0</v>
      </c>
      <c r="X543" s="33">
        <v>0</v>
      </c>
      <c r="Y543" s="33">
        <f t="shared" si="9"/>
        <v>0</v>
      </c>
      <c r="AG543" s="33">
        <f>STOCK!A686</f>
        <v>0</v>
      </c>
      <c r="AI543" s="33">
        <v>0</v>
      </c>
    </row>
    <row r="544" spans="1:35" x14ac:dyDescent="0.15">
      <c r="A544" s="33">
        <f>STOCK!C687</f>
        <v>0</v>
      </c>
      <c r="B544" s="33">
        <f>STOCK!D687</f>
        <v>0</v>
      </c>
      <c r="C544" s="33">
        <f>STOCK!E687</f>
        <v>0</v>
      </c>
      <c r="D544" s="33">
        <f>STOCK!F687</f>
        <v>0</v>
      </c>
      <c r="E544" s="33">
        <f>STOCK!G687</f>
        <v>0</v>
      </c>
      <c r="F544" s="33">
        <f>STOCK!H687</f>
        <v>0</v>
      </c>
      <c r="G544" s="33">
        <f>STOCK!I687</f>
        <v>0</v>
      </c>
      <c r="H544" s="33">
        <f>STOCK!J687</f>
        <v>0</v>
      </c>
      <c r="I544" s="33">
        <f>STOCK!K687</f>
        <v>0</v>
      </c>
      <c r="J544" s="33">
        <f>STOCK!L687</f>
        <v>0</v>
      </c>
      <c r="K544" s="33">
        <f>STOCK!M687</f>
        <v>0</v>
      </c>
      <c r="L544" s="33">
        <f>STOCK!N687</f>
        <v>0</v>
      </c>
      <c r="U544" s="33">
        <v>1</v>
      </c>
      <c r="V544" s="33">
        <f>STOCK!Q687</f>
        <v>0</v>
      </c>
      <c r="X544" s="33">
        <v>0</v>
      </c>
      <c r="Y544" s="33">
        <f t="shared" si="9"/>
        <v>0</v>
      </c>
      <c r="AG544" s="33">
        <f>STOCK!A687</f>
        <v>0</v>
      </c>
      <c r="AI544" s="33">
        <v>0</v>
      </c>
    </row>
    <row r="545" spans="1:35" x14ac:dyDescent="0.15">
      <c r="A545" s="33">
        <f>STOCK!C688</f>
        <v>0</v>
      </c>
      <c r="B545" s="33">
        <f>STOCK!D688</f>
        <v>0</v>
      </c>
      <c r="C545" s="33">
        <f>STOCK!E688</f>
        <v>0</v>
      </c>
      <c r="D545" s="33">
        <f>STOCK!F688</f>
        <v>0</v>
      </c>
      <c r="E545" s="33">
        <f>STOCK!G688</f>
        <v>0</v>
      </c>
      <c r="F545" s="33">
        <f>STOCK!H688</f>
        <v>0</v>
      </c>
      <c r="G545" s="33">
        <f>STOCK!I688</f>
        <v>0</v>
      </c>
      <c r="H545" s="33">
        <f>STOCK!J688</f>
        <v>0</v>
      </c>
      <c r="I545" s="33">
        <f>STOCK!K688</f>
        <v>0</v>
      </c>
      <c r="J545" s="33">
        <f>STOCK!L688</f>
        <v>0</v>
      </c>
      <c r="K545" s="33">
        <f>STOCK!M688</f>
        <v>0</v>
      </c>
      <c r="L545" s="33">
        <f>STOCK!N688</f>
        <v>0</v>
      </c>
      <c r="U545" s="33">
        <v>1</v>
      </c>
      <c r="V545" s="33">
        <f>STOCK!Q688</f>
        <v>0</v>
      </c>
      <c r="X545" s="33">
        <v>0</v>
      </c>
      <c r="Y545" s="33">
        <f t="shared" si="9"/>
        <v>0</v>
      </c>
      <c r="AG545" s="33">
        <f>STOCK!A688</f>
        <v>0</v>
      </c>
      <c r="AI545" s="33">
        <v>0</v>
      </c>
    </row>
    <row r="546" spans="1:35" x14ac:dyDescent="0.15">
      <c r="A546" s="33">
        <f>STOCK!C689</f>
        <v>0</v>
      </c>
      <c r="B546" s="33">
        <f>STOCK!D689</f>
        <v>0</v>
      </c>
      <c r="C546" s="33">
        <f>STOCK!E689</f>
        <v>0</v>
      </c>
      <c r="D546" s="33">
        <f>STOCK!F689</f>
        <v>0</v>
      </c>
      <c r="E546" s="33">
        <f>STOCK!G689</f>
        <v>0</v>
      </c>
      <c r="F546" s="33">
        <f>STOCK!H689</f>
        <v>0</v>
      </c>
      <c r="G546" s="33">
        <f>STOCK!I689</f>
        <v>0</v>
      </c>
      <c r="H546" s="33">
        <f>STOCK!J689</f>
        <v>0</v>
      </c>
      <c r="I546" s="33">
        <f>STOCK!K689</f>
        <v>0</v>
      </c>
      <c r="J546" s="33">
        <f>STOCK!L689</f>
        <v>0</v>
      </c>
      <c r="K546" s="33">
        <f>STOCK!M689</f>
        <v>0</v>
      </c>
      <c r="L546" s="33">
        <f>STOCK!N689</f>
        <v>0</v>
      </c>
      <c r="U546" s="33">
        <v>1</v>
      </c>
      <c r="V546" s="33">
        <f>STOCK!Q689</f>
        <v>0</v>
      </c>
      <c r="X546" s="33">
        <v>0</v>
      </c>
      <c r="Y546" s="33">
        <f t="shared" si="9"/>
        <v>0</v>
      </c>
      <c r="AG546" s="33">
        <f>STOCK!A689</f>
        <v>0</v>
      </c>
      <c r="AI546" s="33">
        <v>0</v>
      </c>
    </row>
    <row r="547" spans="1:35" x14ac:dyDescent="0.15">
      <c r="A547" s="33">
        <f>STOCK!C690</f>
        <v>0</v>
      </c>
      <c r="B547" s="33">
        <f>STOCK!D690</f>
        <v>0</v>
      </c>
      <c r="C547" s="33">
        <f>STOCK!E690</f>
        <v>0</v>
      </c>
      <c r="D547" s="33">
        <f>STOCK!F690</f>
        <v>0</v>
      </c>
      <c r="E547" s="33">
        <f>STOCK!G690</f>
        <v>0</v>
      </c>
      <c r="F547" s="33">
        <f>STOCK!H690</f>
        <v>0</v>
      </c>
      <c r="G547" s="33">
        <f>STOCK!I690</f>
        <v>0</v>
      </c>
      <c r="H547" s="33">
        <f>STOCK!J690</f>
        <v>0</v>
      </c>
      <c r="I547" s="33">
        <f>STOCK!K690</f>
        <v>0</v>
      </c>
      <c r="J547" s="33">
        <f>STOCK!L690</f>
        <v>0</v>
      </c>
      <c r="K547" s="33">
        <f>STOCK!M690</f>
        <v>0</v>
      </c>
      <c r="L547" s="33">
        <f>STOCK!N690</f>
        <v>0</v>
      </c>
      <c r="U547" s="33">
        <v>1</v>
      </c>
      <c r="V547" s="33">
        <f>STOCK!Q690</f>
        <v>0</v>
      </c>
      <c r="X547" s="33">
        <v>0</v>
      </c>
      <c r="Y547" s="33">
        <f t="shared" si="9"/>
        <v>0</v>
      </c>
      <c r="AG547" s="33">
        <f>STOCK!A690</f>
        <v>0</v>
      </c>
      <c r="AI547" s="33">
        <v>0</v>
      </c>
    </row>
    <row r="548" spans="1:35" x14ac:dyDescent="0.15">
      <c r="A548" s="33">
        <f>STOCK!C691</f>
        <v>0</v>
      </c>
      <c r="B548" s="33">
        <f>STOCK!D691</f>
        <v>0</v>
      </c>
      <c r="C548" s="33">
        <f>STOCK!E691</f>
        <v>0</v>
      </c>
      <c r="D548" s="33">
        <f>STOCK!F691</f>
        <v>0</v>
      </c>
      <c r="E548" s="33">
        <f>STOCK!G691</f>
        <v>0</v>
      </c>
      <c r="F548" s="33">
        <f>STOCK!H691</f>
        <v>0</v>
      </c>
      <c r="G548" s="33">
        <f>STOCK!I691</f>
        <v>0</v>
      </c>
      <c r="H548" s="33">
        <f>STOCK!J691</f>
        <v>0</v>
      </c>
      <c r="I548" s="33">
        <f>STOCK!K691</f>
        <v>0</v>
      </c>
      <c r="J548" s="33">
        <f>STOCK!L691</f>
        <v>0</v>
      </c>
      <c r="K548" s="33">
        <f>STOCK!M691</f>
        <v>0</v>
      </c>
      <c r="L548" s="33">
        <f>STOCK!N691</f>
        <v>0</v>
      </c>
      <c r="U548" s="33">
        <v>1</v>
      </c>
      <c r="V548" s="33">
        <f>STOCK!Q691</f>
        <v>0</v>
      </c>
      <c r="X548" s="33">
        <v>0</v>
      </c>
      <c r="Y548" s="33">
        <f t="shared" si="9"/>
        <v>0</v>
      </c>
      <c r="AG548" s="33">
        <f>STOCK!A691</f>
        <v>0</v>
      </c>
      <c r="AI548" s="33">
        <v>0</v>
      </c>
    </row>
    <row r="549" spans="1:35" x14ac:dyDescent="0.15">
      <c r="A549" s="33">
        <f>STOCK!C692</f>
        <v>0</v>
      </c>
      <c r="B549" s="33">
        <f>STOCK!D692</f>
        <v>0</v>
      </c>
      <c r="C549" s="33">
        <f>STOCK!E692</f>
        <v>0</v>
      </c>
      <c r="D549" s="33">
        <f>STOCK!F692</f>
        <v>0</v>
      </c>
      <c r="E549" s="33">
        <f>STOCK!G692</f>
        <v>0</v>
      </c>
      <c r="F549" s="33">
        <f>STOCK!H692</f>
        <v>0</v>
      </c>
      <c r="G549" s="33">
        <f>STOCK!I692</f>
        <v>0</v>
      </c>
      <c r="H549" s="33">
        <f>STOCK!J692</f>
        <v>0</v>
      </c>
      <c r="I549" s="33">
        <f>STOCK!K692</f>
        <v>0</v>
      </c>
      <c r="J549" s="33">
        <f>STOCK!L692</f>
        <v>0</v>
      </c>
      <c r="K549" s="33">
        <f>STOCK!M692</f>
        <v>0</v>
      </c>
      <c r="L549" s="33">
        <f>STOCK!N692</f>
        <v>0</v>
      </c>
      <c r="U549" s="33">
        <v>1</v>
      </c>
      <c r="V549" s="33">
        <f>STOCK!Q692</f>
        <v>0</v>
      </c>
      <c r="X549" s="33">
        <v>0</v>
      </c>
      <c r="Y549" s="33">
        <f t="shared" si="9"/>
        <v>0</v>
      </c>
      <c r="AG549" s="33">
        <f>STOCK!A692</f>
        <v>0</v>
      </c>
      <c r="AI549" s="33">
        <v>0</v>
      </c>
    </row>
    <row r="550" spans="1:35" x14ac:dyDescent="0.15">
      <c r="A550" s="33">
        <f>STOCK!C693</f>
        <v>0</v>
      </c>
      <c r="B550" s="33">
        <f>STOCK!D693</f>
        <v>0</v>
      </c>
      <c r="C550" s="33">
        <f>STOCK!E693</f>
        <v>0</v>
      </c>
      <c r="D550" s="33">
        <f>STOCK!F693</f>
        <v>0</v>
      </c>
      <c r="E550" s="33">
        <f>STOCK!G693</f>
        <v>0</v>
      </c>
      <c r="F550" s="33">
        <f>STOCK!H693</f>
        <v>0</v>
      </c>
      <c r="G550" s="33">
        <f>STOCK!I693</f>
        <v>0</v>
      </c>
      <c r="H550" s="33">
        <f>STOCK!J693</f>
        <v>0</v>
      </c>
      <c r="I550" s="33">
        <f>STOCK!K693</f>
        <v>0</v>
      </c>
      <c r="J550" s="33">
        <f>STOCK!L693</f>
        <v>0</v>
      </c>
      <c r="K550" s="33">
        <f>STOCK!M693</f>
        <v>0</v>
      </c>
      <c r="L550" s="33">
        <f>STOCK!N693</f>
        <v>0</v>
      </c>
      <c r="U550" s="33">
        <v>1</v>
      </c>
      <c r="V550" s="33">
        <f>STOCK!Q693</f>
        <v>0</v>
      </c>
      <c r="X550" s="33">
        <v>0</v>
      </c>
      <c r="Y550" s="33">
        <f t="shared" si="9"/>
        <v>0</v>
      </c>
      <c r="AG550" s="33">
        <f>STOCK!A693</f>
        <v>0</v>
      </c>
      <c r="AI550" s="33">
        <v>0</v>
      </c>
    </row>
    <row r="551" spans="1:35" x14ac:dyDescent="0.15">
      <c r="A551" s="33">
        <f>STOCK!C694</f>
        <v>0</v>
      </c>
      <c r="B551" s="33">
        <f>STOCK!D694</f>
        <v>0</v>
      </c>
      <c r="C551" s="33">
        <f>STOCK!E694</f>
        <v>0</v>
      </c>
      <c r="D551" s="33">
        <f>STOCK!F694</f>
        <v>0</v>
      </c>
      <c r="E551" s="33">
        <f>STOCK!G694</f>
        <v>0</v>
      </c>
      <c r="F551" s="33">
        <f>STOCK!H694</f>
        <v>0</v>
      </c>
      <c r="G551" s="33">
        <f>STOCK!I694</f>
        <v>0</v>
      </c>
      <c r="H551" s="33">
        <f>STOCK!J694</f>
        <v>0</v>
      </c>
      <c r="I551" s="33">
        <f>STOCK!K694</f>
        <v>0</v>
      </c>
      <c r="J551" s="33">
        <f>STOCK!L694</f>
        <v>0</v>
      </c>
      <c r="K551" s="33">
        <f>STOCK!M694</f>
        <v>0</v>
      </c>
      <c r="L551" s="33">
        <f>STOCK!N694</f>
        <v>0</v>
      </c>
      <c r="U551" s="33">
        <v>1</v>
      </c>
      <c r="V551" s="33">
        <f>STOCK!Q694</f>
        <v>0</v>
      </c>
      <c r="X551" s="33">
        <v>0</v>
      </c>
      <c r="Y551" s="33">
        <f t="shared" si="9"/>
        <v>0</v>
      </c>
      <c r="AG551" s="33">
        <f>STOCK!A694</f>
        <v>0</v>
      </c>
      <c r="AI551" s="33">
        <v>0</v>
      </c>
    </row>
    <row r="552" spans="1:35" x14ac:dyDescent="0.15">
      <c r="A552" s="33">
        <f>STOCK!C695</f>
        <v>0</v>
      </c>
      <c r="B552" s="33">
        <f>STOCK!D695</f>
        <v>0</v>
      </c>
      <c r="C552" s="33">
        <f>STOCK!E695</f>
        <v>0</v>
      </c>
      <c r="D552" s="33">
        <f>STOCK!F695</f>
        <v>0</v>
      </c>
      <c r="E552" s="33">
        <f>STOCK!G695</f>
        <v>0</v>
      </c>
      <c r="F552" s="33">
        <f>STOCK!H695</f>
        <v>0</v>
      </c>
      <c r="G552" s="33">
        <f>STOCK!I695</f>
        <v>0</v>
      </c>
      <c r="H552" s="33">
        <f>STOCK!J695</f>
        <v>0</v>
      </c>
      <c r="I552" s="33">
        <f>STOCK!K695</f>
        <v>0</v>
      </c>
      <c r="J552" s="33">
        <f>STOCK!L695</f>
        <v>0</v>
      </c>
      <c r="K552" s="33">
        <f>STOCK!M695</f>
        <v>0</v>
      </c>
      <c r="L552" s="33">
        <f>STOCK!N695</f>
        <v>0</v>
      </c>
      <c r="U552" s="33">
        <v>1</v>
      </c>
      <c r="V552" s="33">
        <f>STOCK!Q695</f>
        <v>0</v>
      </c>
      <c r="X552" s="33">
        <v>0</v>
      </c>
      <c r="Y552" s="33">
        <f t="shared" si="9"/>
        <v>0</v>
      </c>
      <c r="AG552" s="33">
        <f>STOCK!A695</f>
        <v>0</v>
      </c>
      <c r="AI552" s="33">
        <v>0</v>
      </c>
    </row>
    <row r="553" spans="1:35" x14ac:dyDescent="0.15">
      <c r="A553" s="33">
        <f>STOCK!C696</f>
        <v>0</v>
      </c>
      <c r="B553" s="33">
        <f>STOCK!D696</f>
        <v>0</v>
      </c>
      <c r="C553" s="33">
        <f>STOCK!E696</f>
        <v>0</v>
      </c>
      <c r="D553" s="33">
        <f>STOCK!F696</f>
        <v>0</v>
      </c>
      <c r="E553" s="33">
        <f>STOCK!G696</f>
        <v>0</v>
      </c>
      <c r="F553" s="33">
        <f>STOCK!H696</f>
        <v>0</v>
      </c>
      <c r="G553" s="33">
        <f>STOCK!I696</f>
        <v>0</v>
      </c>
      <c r="H553" s="33">
        <f>STOCK!J696</f>
        <v>0</v>
      </c>
      <c r="I553" s="33">
        <f>STOCK!K696</f>
        <v>0</v>
      </c>
      <c r="J553" s="33">
        <f>STOCK!L696</f>
        <v>0</v>
      </c>
      <c r="K553" s="33">
        <f>STOCK!M696</f>
        <v>0</v>
      </c>
      <c r="L553" s="33">
        <f>STOCK!N696</f>
        <v>0</v>
      </c>
      <c r="U553" s="33">
        <v>1</v>
      </c>
      <c r="V553" s="33">
        <f>STOCK!Q696</f>
        <v>0</v>
      </c>
      <c r="X553" s="33">
        <v>0</v>
      </c>
      <c r="Y553" s="33">
        <f t="shared" si="9"/>
        <v>0</v>
      </c>
      <c r="AG553" s="33">
        <f>STOCK!A696</f>
        <v>0</v>
      </c>
      <c r="AI553" s="33">
        <v>0</v>
      </c>
    </row>
    <row r="554" spans="1:35" x14ac:dyDescent="0.15">
      <c r="A554" s="33">
        <f>STOCK!C697</f>
        <v>0</v>
      </c>
      <c r="B554" s="33">
        <f>STOCK!D697</f>
        <v>0</v>
      </c>
      <c r="C554" s="33">
        <f>STOCK!E697</f>
        <v>0</v>
      </c>
      <c r="D554" s="33">
        <f>STOCK!F697</f>
        <v>0</v>
      </c>
      <c r="E554" s="33">
        <f>STOCK!G697</f>
        <v>0</v>
      </c>
      <c r="F554" s="33">
        <f>STOCK!H697</f>
        <v>0</v>
      </c>
      <c r="G554" s="33">
        <f>STOCK!I697</f>
        <v>0</v>
      </c>
      <c r="H554" s="33">
        <f>STOCK!J697</f>
        <v>0</v>
      </c>
      <c r="I554" s="33">
        <f>STOCK!K697</f>
        <v>0</v>
      </c>
      <c r="J554" s="33">
        <f>STOCK!L697</f>
        <v>0</v>
      </c>
      <c r="K554" s="33">
        <f>STOCK!M697</f>
        <v>0</v>
      </c>
      <c r="L554" s="33">
        <f>STOCK!N697</f>
        <v>0</v>
      </c>
      <c r="U554" s="33">
        <v>1</v>
      </c>
      <c r="V554" s="33">
        <f>STOCK!Q697</f>
        <v>0</v>
      </c>
      <c r="X554" s="33">
        <v>0</v>
      </c>
      <c r="Y554" s="33">
        <f t="shared" si="9"/>
        <v>0</v>
      </c>
      <c r="AG554" s="33">
        <f>STOCK!A697</f>
        <v>0</v>
      </c>
      <c r="AI554" s="33">
        <v>0</v>
      </c>
    </row>
    <row r="555" spans="1:35" x14ac:dyDescent="0.15">
      <c r="A555" s="33">
        <f>STOCK!C698</f>
        <v>0</v>
      </c>
      <c r="B555" s="33">
        <f>STOCK!D698</f>
        <v>0</v>
      </c>
      <c r="C555" s="33">
        <f>STOCK!E698</f>
        <v>0</v>
      </c>
      <c r="D555" s="33">
        <f>STOCK!F698</f>
        <v>0</v>
      </c>
      <c r="E555" s="33">
        <f>STOCK!G698</f>
        <v>0</v>
      </c>
      <c r="F555" s="33">
        <f>STOCK!H698</f>
        <v>0</v>
      </c>
      <c r="G555" s="33">
        <f>STOCK!I698</f>
        <v>0</v>
      </c>
      <c r="H555" s="33">
        <f>STOCK!J698</f>
        <v>0</v>
      </c>
      <c r="I555" s="33">
        <f>STOCK!K698</f>
        <v>0</v>
      </c>
      <c r="J555" s="33">
        <f>STOCK!L698</f>
        <v>0</v>
      </c>
      <c r="K555" s="33">
        <f>STOCK!M698</f>
        <v>0</v>
      </c>
      <c r="L555" s="33">
        <f>STOCK!N698</f>
        <v>0</v>
      </c>
      <c r="U555" s="33">
        <v>1</v>
      </c>
      <c r="V555" s="33">
        <f>STOCK!Q698</f>
        <v>0</v>
      </c>
      <c r="X555" s="33">
        <v>0</v>
      </c>
      <c r="Y555" s="33">
        <f t="shared" si="9"/>
        <v>0</v>
      </c>
      <c r="AG555" s="33">
        <f>STOCK!A698</f>
        <v>0</v>
      </c>
      <c r="AI555" s="33">
        <v>0</v>
      </c>
    </row>
    <row r="556" spans="1:35" x14ac:dyDescent="0.15">
      <c r="A556" s="33">
        <f>STOCK!C699</f>
        <v>0</v>
      </c>
      <c r="B556" s="33">
        <f>STOCK!D699</f>
        <v>0</v>
      </c>
      <c r="C556" s="33">
        <f>STOCK!E699</f>
        <v>0</v>
      </c>
      <c r="D556" s="33">
        <f>STOCK!F699</f>
        <v>0</v>
      </c>
      <c r="E556" s="33">
        <f>STOCK!G699</f>
        <v>0</v>
      </c>
      <c r="F556" s="33">
        <f>STOCK!H699</f>
        <v>0</v>
      </c>
      <c r="G556" s="33">
        <f>STOCK!I699</f>
        <v>0</v>
      </c>
      <c r="H556" s="33">
        <f>STOCK!J699</f>
        <v>0</v>
      </c>
      <c r="I556" s="33">
        <f>STOCK!K699</f>
        <v>0</v>
      </c>
      <c r="J556" s="33">
        <f>STOCK!L699</f>
        <v>0</v>
      </c>
      <c r="K556" s="33">
        <f>STOCK!M699</f>
        <v>0</v>
      </c>
      <c r="L556" s="33">
        <f>STOCK!N699</f>
        <v>0</v>
      </c>
      <c r="U556" s="33">
        <v>1</v>
      </c>
      <c r="V556" s="33">
        <f>STOCK!Q699</f>
        <v>0</v>
      </c>
      <c r="X556" s="33">
        <v>0</v>
      </c>
      <c r="Y556" s="33">
        <f t="shared" si="9"/>
        <v>0</v>
      </c>
      <c r="AG556" s="33">
        <f>STOCK!A699</f>
        <v>0</v>
      </c>
      <c r="AI556" s="33">
        <v>0</v>
      </c>
    </row>
    <row r="557" spans="1:35" x14ac:dyDescent="0.15">
      <c r="A557" s="33">
        <f>STOCK!C700</f>
        <v>0</v>
      </c>
      <c r="B557" s="33">
        <f>STOCK!D700</f>
        <v>0</v>
      </c>
      <c r="C557" s="33">
        <f>STOCK!E700</f>
        <v>0</v>
      </c>
      <c r="D557" s="33">
        <f>STOCK!F700</f>
        <v>0</v>
      </c>
      <c r="E557" s="33">
        <f>STOCK!G700</f>
        <v>0</v>
      </c>
      <c r="F557" s="33">
        <f>STOCK!H700</f>
        <v>0</v>
      </c>
      <c r="G557" s="33">
        <f>STOCK!I700</f>
        <v>0</v>
      </c>
      <c r="H557" s="33">
        <f>STOCK!J700</f>
        <v>0</v>
      </c>
      <c r="I557" s="33">
        <f>STOCK!K700</f>
        <v>0</v>
      </c>
      <c r="J557" s="33">
        <f>STOCK!L700</f>
        <v>0</v>
      </c>
      <c r="K557" s="33">
        <f>STOCK!M700</f>
        <v>0</v>
      </c>
      <c r="L557" s="33">
        <f>STOCK!N700</f>
        <v>0</v>
      </c>
      <c r="U557" s="33">
        <v>1</v>
      </c>
      <c r="V557" s="33">
        <f>STOCK!Q700</f>
        <v>0</v>
      </c>
      <c r="X557" s="33">
        <v>0</v>
      </c>
      <c r="Y557" s="33">
        <f t="shared" si="9"/>
        <v>0</v>
      </c>
      <c r="AG557" s="33">
        <f>STOCK!A700</f>
        <v>0</v>
      </c>
      <c r="AI557" s="33">
        <v>0</v>
      </c>
    </row>
    <row r="558" spans="1:35" x14ac:dyDescent="0.15">
      <c r="A558" s="33">
        <f>STOCK!C701</f>
        <v>0</v>
      </c>
      <c r="B558" s="33">
        <f>STOCK!D701</f>
        <v>0</v>
      </c>
      <c r="C558" s="33">
        <f>STOCK!E701</f>
        <v>0</v>
      </c>
      <c r="D558" s="33">
        <f>STOCK!F701</f>
        <v>0</v>
      </c>
      <c r="E558" s="33">
        <f>STOCK!G701</f>
        <v>0</v>
      </c>
      <c r="F558" s="33">
        <f>STOCK!H701</f>
        <v>0</v>
      </c>
      <c r="G558" s="33">
        <f>STOCK!I701</f>
        <v>0</v>
      </c>
      <c r="H558" s="33">
        <f>STOCK!J701</f>
        <v>0</v>
      </c>
      <c r="I558" s="33">
        <f>STOCK!K701</f>
        <v>0</v>
      </c>
      <c r="J558" s="33">
        <f>STOCK!L701</f>
        <v>0</v>
      </c>
      <c r="K558" s="33">
        <f>STOCK!M701</f>
        <v>0</v>
      </c>
      <c r="L558" s="33">
        <f>STOCK!N701</f>
        <v>0</v>
      </c>
      <c r="U558" s="33">
        <v>1</v>
      </c>
      <c r="V558" s="33">
        <f>STOCK!Q701</f>
        <v>0</v>
      </c>
      <c r="X558" s="33">
        <v>0</v>
      </c>
      <c r="Y558" s="33">
        <f t="shared" si="9"/>
        <v>0</v>
      </c>
      <c r="AG558" s="33">
        <f>STOCK!A701</f>
        <v>0</v>
      </c>
      <c r="AI558" s="33">
        <v>0</v>
      </c>
    </row>
    <row r="559" spans="1:35" x14ac:dyDescent="0.15">
      <c r="A559" s="33">
        <f>STOCK!C702</f>
        <v>0</v>
      </c>
      <c r="B559" s="33">
        <f>STOCK!D702</f>
        <v>0</v>
      </c>
      <c r="C559" s="33">
        <f>STOCK!E702</f>
        <v>0</v>
      </c>
      <c r="D559" s="33">
        <f>STOCK!F702</f>
        <v>0</v>
      </c>
      <c r="E559" s="33">
        <f>STOCK!G702</f>
        <v>0</v>
      </c>
      <c r="F559" s="33">
        <f>STOCK!H702</f>
        <v>0</v>
      </c>
      <c r="G559" s="33">
        <f>STOCK!I702</f>
        <v>0</v>
      </c>
      <c r="H559" s="33">
        <f>STOCK!J702</f>
        <v>0</v>
      </c>
      <c r="I559" s="33">
        <f>STOCK!K702</f>
        <v>0</v>
      </c>
      <c r="J559" s="33">
        <f>STOCK!L702</f>
        <v>0</v>
      </c>
      <c r="K559" s="33">
        <f>STOCK!M702</f>
        <v>0</v>
      </c>
      <c r="L559" s="33">
        <f>STOCK!N702</f>
        <v>0</v>
      </c>
      <c r="U559" s="33">
        <v>1</v>
      </c>
      <c r="V559" s="33">
        <f>STOCK!Q702</f>
        <v>0</v>
      </c>
      <c r="X559" s="33">
        <v>0</v>
      </c>
      <c r="Y559" s="33">
        <f t="shared" si="9"/>
        <v>0</v>
      </c>
      <c r="AG559" s="33">
        <f>STOCK!A702</f>
        <v>0</v>
      </c>
      <c r="AI559" s="33">
        <v>0</v>
      </c>
    </row>
    <row r="560" spans="1:35" x14ac:dyDescent="0.15">
      <c r="A560" s="33">
        <f>STOCK!C703</f>
        <v>0</v>
      </c>
      <c r="B560" s="33">
        <f>STOCK!D703</f>
        <v>0</v>
      </c>
      <c r="C560" s="33">
        <f>STOCK!E703</f>
        <v>0</v>
      </c>
      <c r="D560" s="33">
        <f>STOCK!F703</f>
        <v>0</v>
      </c>
      <c r="E560" s="33">
        <f>STOCK!G703</f>
        <v>0</v>
      </c>
      <c r="F560" s="33">
        <f>STOCK!H703</f>
        <v>0</v>
      </c>
      <c r="G560" s="33">
        <f>STOCK!I703</f>
        <v>0</v>
      </c>
      <c r="H560" s="33">
        <f>STOCK!J703</f>
        <v>0</v>
      </c>
      <c r="I560" s="33">
        <f>STOCK!K703</f>
        <v>0</v>
      </c>
      <c r="J560" s="33">
        <f>STOCK!L703</f>
        <v>0</v>
      </c>
      <c r="K560" s="33">
        <f>STOCK!M703</f>
        <v>0</v>
      </c>
      <c r="L560" s="33">
        <f>STOCK!N703</f>
        <v>0</v>
      </c>
      <c r="U560" s="33">
        <v>1</v>
      </c>
      <c r="V560" s="33">
        <f>STOCK!Q703</f>
        <v>0</v>
      </c>
      <c r="X560" s="33">
        <v>0</v>
      </c>
      <c r="Y560" s="33">
        <f t="shared" si="9"/>
        <v>0</v>
      </c>
      <c r="AG560" s="33">
        <f>STOCK!A703</f>
        <v>0</v>
      </c>
      <c r="AI560" s="33">
        <v>0</v>
      </c>
    </row>
    <row r="561" spans="1:35" x14ac:dyDescent="0.15">
      <c r="A561" s="33">
        <f>STOCK!C704</f>
        <v>0</v>
      </c>
      <c r="B561" s="33">
        <f>STOCK!D704</f>
        <v>0</v>
      </c>
      <c r="C561" s="33">
        <f>STOCK!E704</f>
        <v>0</v>
      </c>
      <c r="D561" s="33">
        <f>STOCK!F704</f>
        <v>0</v>
      </c>
      <c r="E561" s="33">
        <f>STOCK!G704</f>
        <v>0</v>
      </c>
      <c r="F561" s="33">
        <f>STOCK!H704</f>
        <v>0</v>
      </c>
      <c r="G561" s="33">
        <f>STOCK!I704</f>
        <v>0</v>
      </c>
      <c r="H561" s="33">
        <f>STOCK!J704</f>
        <v>0</v>
      </c>
      <c r="I561" s="33">
        <f>STOCK!K704</f>
        <v>0</v>
      </c>
      <c r="J561" s="33">
        <f>STOCK!L704</f>
        <v>0</v>
      </c>
      <c r="K561" s="33">
        <f>STOCK!M704</f>
        <v>0</v>
      </c>
      <c r="L561" s="33">
        <f>STOCK!N704</f>
        <v>0</v>
      </c>
      <c r="U561" s="33">
        <v>1</v>
      </c>
      <c r="V561" s="33">
        <f>STOCK!Q704</f>
        <v>0</v>
      </c>
      <c r="X561" s="33">
        <v>0</v>
      </c>
      <c r="Y561" s="33">
        <f t="shared" si="9"/>
        <v>0</v>
      </c>
      <c r="AG561" s="33">
        <f>STOCK!A704</f>
        <v>0</v>
      </c>
      <c r="AI561" s="33">
        <v>0</v>
      </c>
    </row>
    <row r="562" spans="1:35" x14ac:dyDescent="0.15">
      <c r="A562" s="33">
        <f>STOCK!C705</f>
        <v>0</v>
      </c>
      <c r="B562" s="33">
        <f>STOCK!D705</f>
        <v>0</v>
      </c>
      <c r="C562" s="33">
        <f>STOCK!E705</f>
        <v>0</v>
      </c>
      <c r="D562" s="33">
        <f>STOCK!F705</f>
        <v>0</v>
      </c>
      <c r="E562" s="33">
        <f>STOCK!G705</f>
        <v>0</v>
      </c>
      <c r="F562" s="33">
        <f>STOCK!H705</f>
        <v>0</v>
      </c>
      <c r="G562" s="33">
        <f>STOCK!I705</f>
        <v>0</v>
      </c>
      <c r="H562" s="33">
        <f>STOCK!J705</f>
        <v>0</v>
      </c>
      <c r="I562" s="33">
        <f>STOCK!K705</f>
        <v>0</v>
      </c>
      <c r="J562" s="33">
        <f>STOCK!L705</f>
        <v>0</v>
      </c>
      <c r="K562" s="33">
        <f>STOCK!M705</f>
        <v>0</v>
      </c>
      <c r="L562" s="33">
        <f>STOCK!N705</f>
        <v>0</v>
      </c>
      <c r="U562" s="33">
        <v>1</v>
      </c>
      <c r="V562" s="33">
        <f>STOCK!Q705</f>
        <v>0</v>
      </c>
      <c r="X562" s="33">
        <v>0</v>
      </c>
      <c r="Y562" s="33">
        <f t="shared" si="9"/>
        <v>0</v>
      </c>
      <c r="AG562" s="33">
        <f>STOCK!A705</f>
        <v>0</v>
      </c>
      <c r="AI562" s="33">
        <v>0</v>
      </c>
    </row>
    <row r="563" spans="1:35" x14ac:dyDescent="0.15">
      <c r="A563" s="33">
        <f>STOCK!C706</f>
        <v>0</v>
      </c>
      <c r="B563" s="33">
        <f>STOCK!D706</f>
        <v>0</v>
      </c>
      <c r="C563" s="33">
        <f>STOCK!E706</f>
        <v>0</v>
      </c>
      <c r="D563" s="33">
        <f>STOCK!F706</f>
        <v>0</v>
      </c>
      <c r="E563" s="33">
        <f>STOCK!G706</f>
        <v>0</v>
      </c>
      <c r="F563" s="33">
        <f>STOCK!H706</f>
        <v>0</v>
      </c>
      <c r="G563" s="33">
        <f>STOCK!I706</f>
        <v>0</v>
      </c>
      <c r="H563" s="33">
        <f>STOCK!J706</f>
        <v>0</v>
      </c>
      <c r="I563" s="33">
        <f>STOCK!K706</f>
        <v>0</v>
      </c>
      <c r="J563" s="33">
        <f>STOCK!L706</f>
        <v>0</v>
      </c>
      <c r="K563" s="33">
        <f>STOCK!M706</f>
        <v>0</v>
      </c>
      <c r="L563" s="33">
        <f>STOCK!N706</f>
        <v>0</v>
      </c>
      <c r="U563" s="33">
        <v>1</v>
      </c>
      <c r="V563" s="33">
        <f>STOCK!Q706</f>
        <v>0</v>
      </c>
      <c r="X563" s="33">
        <v>0</v>
      </c>
      <c r="Y563" s="33">
        <f t="shared" si="9"/>
        <v>0</v>
      </c>
      <c r="AG563" s="33">
        <f>STOCK!A706</f>
        <v>0</v>
      </c>
      <c r="AI563" s="33">
        <v>0</v>
      </c>
    </row>
    <row r="564" spans="1:35" x14ac:dyDescent="0.15">
      <c r="A564" s="33">
        <f>STOCK!C707</f>
        <v>0</v>
      </c>
      <c r="B564" s="33">
        <f>STOCK!D707</f>
        <v>0</v>
      </c>
      <c r="C564" s="33">
        <f>STOCK!E707</f>
        <v>0</v>
      </c>
      <c r="D564" s="33">
        <f>STOCK!F707</f>
        <v>0</v>
      </c>
      <c r="E564" s="33">
        <f>STOCK!G707</f>
        <v>0</v>
      </c>
      <c r="F564" s="33">
        <f>STOCK!H707</f>
        <v>0</v>
      </c>
      <c r="G564" s="33">
        <f>STOCK!I707</f>
        <v>0</v>
      </c>
      <c r="H564" s="33">
        <f>STOCK!J707</f>
        <v>0</v>
      </c>
      <c r="I564" s="33">
        <f>STOCK!K707</f>
        <v>0</v>
      </c>
      <c r="J564" s="33">
        <f>STOCK!L707</f>
        <v>0</v>
      </c>
      <c r="K564" s="33">
        <f>STOCK!M707</f>
        <v>0</v>
      </c>
      <c r="L564" s="33">
        <f>STOCK!N707</f>
        <v>0</v>
      </c>
      <c r="U564" s="33">
        <v>1</v>
      </c>
      <c r="V564" s="33">
        <f>STOCK!Q707</f>
        <v>0</v>
      </c>
      <c r="X564" s="33">
        <v>0</v>
      </c>
      <c r="Y564" s="33">
        <f t="shared" si="9"/>
        <v>0</v>
      </c>
      <c r="AG564" s="33">
        <f>STOCK!A707</f>
        <v>0</v>
      </c>
      <c r="AI564" s="33">
        <v>0</v>
      </c>
    </row>
    <row r="565" spans="1:35" x14ac:dyDescent="0.15">
      <c r="A565" s="33">
        <f>STOCK!C708</f>
        <v>0</v>
      </c>
      <c r="B565" s="33">
        <f>STOCK!D708</f>
        <v>0</v>
      </c>
      <c r="C565" s="33">
        <f>STOCK!E708</f>
        <v>0</v>
      </c>
      <c r="D565" s="33">
        <f>STOCK!F708</f>
        <v>0</v>
      </c>
      <c r="E565" s="33">
        <f>STOCK!G708</f>
        <v>0</v>
      </c>
      <c r="F565" s="33">
        <f>STOCK!H708</f>
        <v>0</v>
      </c>
      <c r="G565" s="33">
        <f>STOCK!I708</f>
        <v>0</v>
      </c>
      <c r="H565" s="33">
        <f>STOCK!J708</f>
        <v>0</v>
      </c>
      <c r="I565" s="33">
        <f>STOCK!K708</f>
        <v>0</v>
      </c>
      <c r="J565" s="33">
        <f>STOCK!L708</f>
        <v>0</v>
      </c>
      <c r="K565" s="33">
        <f>STOCK!M708</f>
        <v>0</v>
      </c>
      <c r="L565" s="33">
        <f>STOCK!N708</f>
        <v>0</v>
      </c>
      <c r="U565" s="33">
        <v>1</v>
      </c>
      <c r="V565" s="33">
        <f>STOCK!Q708</f>
        <v>0</v>
      </c>
      <c r="X565" s="33">
        <v>0</v>
      </c>
      <c r="Y565" s="33">
        <f t="shared" si="9"/>
        <v>0</v>
      </c>
      <c r="AG565" s="33">
        <f>STOCK!A708</f>
        <v>0</v>
      </c>
      <c r="AI565" s="33">
        <v>0</v>
      </c>
    </row>
    <row r="566" spans="1:35" x14ac:dyDescent="0.15">
      <c r="A566" s="33">
        <f>STOCK!C709</f>
        <v>0</v>
      </c>
      <c r="B566" s="33">
        <f>STOCK!D709</f>
        <v>0</v>
      </c>
      <c r="C566" s="33">
        <f>STOCK!E709</f>
        <v>0</v>
      </c>
      <c r="D566" s="33">
        <f>STOCK!F709</f>
        <v>0</v>
      </c>
      <c r="E566" s="33">
        <f>STOCK!G709</f>
        <v>0</v>
      </c>
      <c r="F566" s="33">
        <f>STOCK!H709</f>
        <v>0</v>
      </c>
      <c r="G566" s="33">
        <f>STOCK!I709</f>
        <v>0</v>
      </c>
      <c r="H566" s="33">
        <f>STOCK!J709</f>
        <v>0</v>
      </c>
      <c r="I566" s="33">
        <f>STOCK!K709</f>
        <v>0</v>
      </c>
      <c r="J566" s="33">
        <f>STOCK!L709</f>
        <v>0</v>
      </c>
      <c r="K566" s="33">
        <f>STOCK!M709</f>
        <v>0</v>
      </c>
      <c r="L566" s="33">
        <f>STOCK!N709</f>
        <v>0</v>
      </c>
      <c r="U566" s="33">
        <v>1</v>
      </c>
      <c r="V566" s="33">
        <f>STOCK!Q709</f>
        <v>0</v>
      </c>
      <c r="X566" s="33">
        <v>0</v>
      </c>
      <c r="Y566" s="33">
        <f t="shared" si="9"/>
        <v>0</v>
      </c>
      <c r="AG566" s="33">
        <f>STOCK!A709</f>
        <v>0</v>
      </c>
      <c r="AI566" s="33">
        <v>0</v>
      </c>
    </row>
    <row r="567" spans="1:35" x14ac:dyDescent="0.15">
      <c r="A567" s="33">
        <f>STOCK!C710</f>
        <v>0</v>
      </c>
      <c r="B567" s="33">
        <f>STOCK!D710</f>
        <v>0</v>
      </c>
      <c r="C567" s="33">
        <f>STOCK!E710</f>
        <v>0</v>
      </c>
      <c r="D567" s="33">
        <f>STOCK!F710</f>
        <v>0</v>
      </c>
      <c r="E567" s="33">
        <f>STOCK!G710</f>
        <v>0</v>
      </c>
      <c r="F567" s="33">
        <f>STOCK!H710</f>
        <v>0</v>
      </c>
      <c r="G567" s="33">
        <f>STOCK!I710</f>
        <v>0</v>
      </c>
      <c r="H567" s="33">
        <f>STOCK!J710</f>
        <v>0</v>
      </c>
      <c r="I567" s="33">
        <f>STOCK!K710</f>
        <v>0</v>
      </c>
      <c r="J567" s="33">
        <f>STOCK!L710</f>
        <v>0</v>
      </c>
      <c r="K567" s="33">
        <f>STOCK!M710</f>
        <v>0</v>
      </c>
      <c r="L567" s="33">
        <f>STOCK!N710</f>
        <v>0</v>
      </c>
      <c r="U567" s="33">
        <v>1</v>
      </c>
      <c r="V567" s="33">
        <f>STOCK!Q710</f>
        <v>0</v>
      </c>
      <c r="X567" s="33">
        <v>0</v>
      </c>
      <c r="Y567" s="33">
        <f t="shared" si="9"/>
        <v>0</v>
      </c>
      <c r="AG567" s="33">
        <f>STOCK!A710</f>
        <v>0</v>
      </c>
      <c r="AI567" s="33">
        <v>0</v>
      </c>
    </row>
    <row r="568" spans="1:35" x14ac:dyDescent="0.15">
      <c r="A568" s="33">
        <f>STOCK!C711</f>
        <v>0</v>
      </c>
      <c r="B568" s="33">
        <f>STOCK!D711</f>
        <v>0</v>
      </c>
      <c r="C568" s="33">
        <f>STOCK!E711</f>
        <v>0</v>
      </c>
      <c r="D568" s="33">
        <f>STOCK!F711</f>
        <v>0</v>
      </c>
      <c r="E568" s="33">
        <f>STOCK!G711</f>
        <v>0</v>
      </c>
      <c r="F568" s="33">
        <f>STOCK!H711</f>
        <v>0</v>
      </c>
      <c r="G568" s="33">
        <f>STOCK!I711</f>
        <v>0</v>
      </c>
      <c r="H568" s="33">
        <f>STOCK!J711</f>
        <v>0</v>
      </c>
      <c r="I568" s="33">
        <f>STOCK!K711</f>
        <v>0</v>
      </c>
      <c r="J568" s="33">
        <f>STOCK!L711</f>
        <v>0</v>
      </c>
      <c r="K568" s="33">
        <f>STOCK!M711</f>
        <v>0</v>
      </c>
      <c r="L568" s="33">
        <f>STOCK!N711</f>
        <v>0</v>
      </c>
      <c r="U568" s="33">
        <v>1</v>
      </c>
      <c r="V568" s="33">
        <f>STOCK!Q711</f>
        <v>0</v>
      </c>
      <c r="X568" s="33">
        <v>0</v>
      </c>
      <c r="Y568" s="33">
        <f t="shared" si="9"/>
        <v>0</v>
      </c>
      <c r="AG568" s="33">
        <f>STOCK!A711</f>
        <v>0</v>
      </c>
      <c r="AI568" s="33">
        <v>0</v>
      </c>
    </row>
    <row r="569" spans="1:35" x14ac:dyDescent="0.15">
      <c r="A569" s="33">
        <f>STOCK!C712</f>
        <v>0</v>
      </c>
      <c r="B569" s="33">
        <f>STOCK!D712</f>
        <v>0</v>
      </c>
      <c r="C569" s="33">
        <f>STOCK!E712</f>
        <v>0</v>
      </c>
      <c r="D569" s="33">
        <f>STOCK!F712</f>
        <v>0</v>
      </c>
      <c r="E569" s="33">
        <f>STOCK!G712</f>
        <v>0</v>
      </c>
      <c r="F569" s="33">
        <f>STOCK!H712</f>
        <v>0</v>
      </c>
      <c r="G569" s="33">
        <f>STOCK!I712</f>
        <v>0</v>
      </c>
      <c r="H569" s="33">
        <f>STOCK!J712</f>
        <v>0</v>
      </c>
      <c r="I569" s="33">
        <f>STOCK!K712</f>
        <v>0</v>
      </c>
      <c r="J569" s="33">
        <f>STOCK!L712</f>
        <v>0</v>
      </c>
      <c r="K569" s="33">
        <f>STOCK!M712</f>
        <v>0</v>
      </c>
      <c r="L569" s="33">
        <f>STOCK!N712</f>
        <v>0</v>
      </c>
      <c r="U569" s="33">
        <v>1</v>
      </c>
      <c r="V569" s="33">
        <f>STOCK!Q712</f>
        <v>0</v>
      </c>
      <c r="X569" s="33">
        <v>0</v>
      </c>
      <c r="Y569" s="33">
        <f t="shared" si="9"/>
        <v>0</v>
      </c>
      <c r="AG569" s="33">
        <f>STOCK!A712</f>
        <v>0</v>
      </c>
      <c r="AI569" s="33">
        <v>0</v>
      </c>
    </row>
    <row r="570" spans="1:35" x14ac:dyDescent="0.15">
      <c r="A570" s="33">
        <f>STOCK!C713</f>
        <v>0</v>
      </c>
      <c r="B570" s="33">
        <f>STOCK!D713</f>
        <v>0</v>
      </c>
      <c r="C570" s="33">
        <f>STOCK!E713</f>
        <v>0</v>
      </c>
      <c r="D570" s="33">
        <f>STOCK!F713</f>
        <v>0</v>
      </c>
      <c r="E570" s="33">
        <f>STOCK!G713</f>
        <v>0</v>
      </c>
      <c r="F570" s="33">
        <f>STOCK!H713</f>
        <v>0</v>
      </c>
      <c r="G570" s="33">
        <f>STOCK!I713</f>
        <v>0</v>
      </c>
      <c r="H570" s="33">
        <f>STOCK!J713</f>
        <v>0</v>
      </c>
      <c r="I570" s="33">
        <f>STOCK!K713</f>
        <v>0</v>
      </c>
      <c r="J570" s="33">
        <f>STOCK!L713</f>
        <v>0</v>
      </c>
      <c r="K570" s="33">
        <f>STOCK!M713</f>
        <v>0</v>
      </c>
      <c r="L570" s="33">
        <f>STOCK!N713</f>
        <v>0</v>
      </c>
      <c r="U570" s="33">
        <v>1</v>
      </c>
      <c r="V570" s="33">
        <f>STOCK!Q713</f>
        <v>0</v>
      </c>
      <c r="X570" s="33">
        <v>0</v>
      </c>
      <c r="Y570" s="33">
        <f t="shared" si="9"/>
        <v>0</v>
      </c>
      <c r="AG570" s="33">
        <f>STOCK!A713</f>
        <v>0</v>
      </c>
      <c r="AI570" s="33">
        <v>0</v>
      </c>
    </row>
    <row r="571" spans="1:35" x14ac:dyDescent="0.15">
      <c r="A571" s="33">
        <f>STOCK!C714</f>
        <v>0</v>
      </c>
      <c r="B571" s="33">
        <f>STOCK!D714</f>
        <v>0</v>
      </c>
      <c r="C571" s="33">
        <f>STOCK!E714</f>
        <v>0</v>
      </c>
      <c r="D571" s="33">
        <f>STOCK!F714</f>
        <v>0</v>
      </c>
      <c r="E571" s="33">
        <f>STOCK!G714</f>
        <v>0</v>
      </c>
      <c r="F571" s="33">
        <f>STOCK!H714</f>
        <v>0</v>
      </c>
      <c r="G571" s="33">
        <f>STOCK!I714</f>
        <v>0</v>
      </c>
      <c r="H571" s="33">
        <f>STOCK!J714</f>
        <v>0</v>
      </c>
      <c r="I571" s="33">
        <f>STOCK!K714</f>
        <v>0</v>
      </c>
      <c r="J571" s="33">
        <f>STOCK!L714</f>
        <v>0</v>
      </c>
      <c r="K571" s="33">
        <f>STOCK!M714</f>
        <v>0</v>
      </c>
      <c r="L571" s="33">
        <f>STOCK!N714</f>
        <v>0</v>
      </c>
      <c r="U571" s="33">
        <v>1</v>
      </c>
      <c r="V571" s="33">
        <f>STOCK!Q714</f>
        <v>0</v>
      </c>
      <c r="X571" s="33">
        <v>0</v>
      </c>
      <c r="Y571" s="33">
        <f t="shared" si="9"/>
        <v>0</v>
      </c>
      <c r="AG571" s="33">
        <f>STOCK!A714</f>
        <v>0</v>
      </c>
      <c r="AI571" s="33">
        <v>0</v>
      </c>
    </row>
    <row r="572" spans="1:35" x14ac:dyDescent="0.15">
      <c r="A572" s="33">
        <f>STOCK!C715</f>
        <v>0</v>
      </c>
      <c r="B572" s="33">
        <f>STOCK!D715</f>
        <v>0</v>
      </c>
      <c r="C572" s="33">
        <f>STOCK!E715</f>
        <v>0</v>
      </c>
      <c r="D572" s="33">
        <f>STOCK!F715</f>
        <v>0</v>
      </c>
      <c r="E572" s="33">
        <f>STOCK!G715</f>
        <v>0</v>
      </c>
      <c r="F572" s="33">
        <f>STOCK!H715</f>
        <v>0</v>
      </c>
      <c r="G572" s="33">
        <f>STOCK!I715</f>
        <v>0</v>
      </c>
      <c r="H572" s="33">
        <f>STOCK!J715</f>
        <v>0</v>
      </c>
      <c r="I572" s="33">
        <f>STOCK!K715</f>
        <v>0</v>
      </c>
      <c r="J572" s="33">
        <f>STOCK!L715</f>
        <v>0</v>
      </c>
      <c r="K572" s="33">
        <f>STOCK!M715</f>
        <v>0</v>
      </c>
      <c r="L572" s="33">
        <f>STOCK!N715</f>
        <v>0</v>
      </c>
      <c r="U572" s="33">
        <v>1</v>
      </c>
      <c r="V572" s="33">
        <f>STOCK!Q715</f>
        <v>0</v>
      </c>
      <c r="X572" s="33">
        <v>0</v>
      </c>
      <c r="Y572" s="33">
        <f t="shared" si="9"/>
        <v>0</v>
      </c>
      <c r="AG572" s="33">
        <f>STOCK!A715</f>
        <v>0</v>
      </c>
      <c r="AI572" s="33">
        <v>0</v>
      </c>
    </row>
    <row r="573" spans="1:35" x14ac:dyDescent="0.15">
      <c r="A573" s="33">
        <f>STOCK!C716</f>
        <v>0</v>
      </c>
      <c r="B573" s="33">
        <f>STOCK!D716</f>
        <v>0</v>
      </c>
      <c r="C573" s="33">
        <f>STOCK!E716</f>
        <v>0</v>
      </c>
      <c r="D573" s="33">
        <f>STOCK!F716</f>
        <v>0</v>
      </c>
      <c r="E573" s="33">
        <f>STOCK!G716</f>
        <v>0</v>
      </c>
      <c r="F573" s="33">
        <f>STOCK!H716</f>
        <v>0</v>
      </c>
      <c r="G573" s="33">
        <f>STOCK!I716</f>
        <v>0</v>
      </c>
      <c r="H573" s="33">
        <f>STOCK!J716</f>
        <v>0</v>
      </c>
      <c r="I573" s="33">
        <f>STOCK!K716</f>
        <v>0</v>
      </c>
      <c r="J573" s="33">
        <f>STOCK!L716</f>
        <v>0</v>
      </c>
      <c r="K573" s="33">
        <f>STOCK!M716</f>
        <v>0</v>
      </c>
      <c r="L573" s="33">
        <f>STOCK!N716</f>
        <v>0</v>
      </c>
      <c r="U573" s="33">
        <v>1</v>
      </c>
      <c r="V573" s="33">
        <f>STOCK!Q716</f>
        <v>0</v>
      </c>
      <c r="X573" s="33">
        <v>0</v>
      </c>
      <c r="Y573" s="33">
        <f t="shared" si="9"/>
        <v>0</v>
      </c>
      <c r="AG573" s="33">
        <f>STOCK!A716</f>
        <v>0</v>
      </c>
      <c r="AI573" s="33">
        <v>0</v>
      </c>
    </row>
    <row r="574" spans="1:35" x14ac:dyDescent="0.15">
      <c r="A574" s="33">
        <f>STOCK!C717</f>
        <v>0</v>
      </c>
      <c r="B574" s="33">
        <f>STOCK!D717</f>
        <v>0</v>
      </c>
      <c r="C574" s="33">
        <f>STOCK!E717</f>
        <v>0</v>
      </c>
      <c r="D574" s="33">
        <f>STOCK!F717</f>
        <v>0</v>
      </c>
      <c r="E574" s="33">
        <f>STOCK!G717</f>
        <v>0</v>
      </c>
      <c r="F574" s="33">
        <f>STOCK!H717</f>
        <v>0</v>
      </c>
      <c r="G574" s="33">
        <f>STOCK!I717</f>
        <v>0</v>
      </c>
      <c r="H574" s="33">
        <f>STOCK!J717</f>
        <v>0</v>
      </c>
      <c r="I574" s="33">
        <f>STOCK!K717</f>
        <v>0</v>
      </c>
      <c r="J574" s="33">
        <f>STOCK!L717</f>
        <v>0</v>
      </c>
      <c r="K574" s="33">
        <f>STOCK!M717</f>
        <v>0</v>
      </c>
      <c r="L574" s="33">
        <f>STOCK!N717</f>
        <v>0</v>
      </c>
      <c r="U574" s="33">
        <v>1</v>
      </c>
      <c r="V574" s="33">
        <f>STOCK!Q717</f>
        <v>0</v>
      </c>
      <c r="X574" s="33">
        <v>0</v>
      </c>
      <c r="Y574" s="33">
        <f t="shared" si="9"/>
        <v>0</v>
      </c>
      <c r="AG574" s="33">
        <f>STOCK!A717</f>
        <v>0</v>
      </c>
      <c r="AI574" s="33">
        <v>0</v>
      </c>
    </row>
    <row r="575" spans="1:35" x14ac:dyDescent="0.15">
      <c r="A575" s="33">
        <f>STOCK!C718</f>
        <v>0</v>
      </c>
      <c r="B575" s="33">
        <f>STOCK!D718</f>
        <v>0</v>
      </c>
      <c r="C575" s="33">
        <f>STOCK!E718</f>
        <v>0</v>
      </c>
      <c r="D575" s="33">
        <f>STOCK!F718</f>
        <v>0</v>
      </c>
      <c r="E575" s="33">
        <f>STOCK!G718</f>
        <v>0</v>
      </c>
      <c r="F575" s="33">
        <f>STOCK!H718</f>
        <v>0</v>
      </c>
      <c r="G575" s="33">
        <f>STOCK!I718</f>
        <v>0</v>
      </c>
      <c r="H575" s="33">
        <f>STOCK!J718</f>
        <v>0</v>
      </c>
      <c r="I575" s="33">
        <f>STOCK!K718</f>
        <v>0</v>
      </c>
      <c r="J575" s="33">
        <f>STOCK!L718</f>
        <v>0</v>
      </c>
      <c r="K575" s="33">
        <f>STOCK!M718</f>
        <v>0</v>
      </c>
      <c r="L575" s="33">
        <f>STOCK!N718</f>
        <v>0</v>
      </c>
      <c r="U575" s="33">
        <v>1</v>
      </c>
      <c r="V575" s="33">
        <f>STOCK!Q718</f>
        <v>0</v>
      </c>
      <c r="X575" s="33">
        <v>0</v>
      </c>
      <c r="Y575" s="33">
        <f t="shared" si="9"/>
        <v>0</v>
      </c>
      <c r="AG575" s="33">
        <f>STOCK!A718</f>
        <v>0</v>
      </c>
      <c r="AI575" s="33">
        <v>0</v>
      </c>
    </row>
    <row r="576" spans="1:35" x14ac:dyDescent="0.15">
      <c r="A576" s="33">
        <f>STOCK!C719</f>
        <v>0</v>
      </c>
      <c r="B576" s="33">
        <f>STOCK!D719</f>
        <v>0</v>
      </c>
      <c r="C576" s="33">
        <f>STOCK!E719</f>
        <v>0</v>
      </c>
      <c r="D576" s="33">
        <f>STOCK!F719</f>
        <v>0</v>
      </c>
      <c r="E576" s="33">
        <f>STOCK!G719</f>
        <v>0</v>
      </c>
      <c r="F576" s="33">
        <f>STOCK!H719</f>
        <v>0</v>
      </c>
      <c r="G576" s="33">
        <f>STOCK!I719</f>
        <v>0</v>
      </c>
      <c r="H576" s="33">
        <f>STOCK!J719</f>
        <v>0</v>
      </c>
      <c r="I576" s="33">
        <f>STOCK!K719</f>
        <v>0</v>
      </c>
      <c r="J576" s="33">
        <f>STOCK!L719</f>
        <v>0</v>
      </c>
      <c r="K576" s="33">
        <f>STOCK!M719</f>
        <v>0</v>
      </c>
      <c r="L576" s="33">
        <f>STOCK!N719</f>
        <v>0</v>
      </c>
      <c r="U576" s="33">
        <v>1</v>
      </c>
      <c r="V576" s="33">
        <f>STOCK!Q719</f>
        <v>0</v>
      </c>
      <c r="X576" s="33">
        <v>0</v>
      </c>
      <c r="Y576" s="33">
        <f t="shared" si="9"/>
        <v>0</v>
      </c>
      <c r="AG576" s="33">
        <f>STOCK!A719</f>
        <v>0</v>
      </c>
      <c r="AI576" s="33">
        <v>0</v>
      </c>
    </row>
    <row r="577" spans="1:35" x14ac:dyDescent="0.15">
      <c r="A577" s="33">
        <f>STOCK!C720</f>
        <v>0</v>
      </c>
      <c r="B577" s="33">
        <f>STOCK!D720</f>
        <v>0</v>
      </c>
      <c r="C577" s="33">
        <f>STOCK!E720</f>
        <v>0</v>
      </c>
      <c r="D577" s="33">
        <f>STOCK!F720</f>
        <v>0</v>
      </c>
      <c r="E577" s="33">
        <f>STOCK!G720</f>
        <v>0</v>
      </c>
      <c r="F577" s="33">
        <f>STOCK!H720</f>
        <v>0</v>
      </c>
      <c r="G577" s="33">
        <f>STOCK!I720</f>
        <v>0</v>
      </c>
      <c r="H577" s="33">
        <f>STOCK!J720</f>
        <v>0</v>
      </c>
      <c r="I577" s="33">
        <f>STOCK!K720</f>
        <v>0</v>
      </c>
      <c r="J577" s="33">
        <f>STOCK!L720</f>
        <v>0</v>
      </c>
      <c r="K577" s="33">
        <f>STOCK!M720</f>
        <v>0</v>
      </c>
      <c r="L577" s="33">
        <f>STOCK!N720</f>
        <v>0</v>
      </c>
      <c r="U577" s="33">
        <v>1</v>
      </c>
      <c r="V577" s="33">
        <f>STOCK!Q720</f>
        <v>0</v>
      </c>
      <c r="X577" s="33">
        <v>0</v>
      </c>
      <c r="Y577" s="33">
        <f t="shared" si="9"/>
        <v>0</v>
      </c>
      <c r="AG577" s="33">
        <f>STOCK!A720</f>
        <v>0</v>
      </c>
      <c r="AI577" s="33">
        <v>0</v>
      </c>
    </row>
    <row r="578" spans="1:35" x14ac:dyDescent="0.15">
      <c r="A578" s="33">
        <f>STOCK!C721</f>
        <v>0</v>
      </c>
      <c r="B578" s="33">
        <f>STOCK!D721</f>
        <v>0</v>
      </c>
      <c r="C578" s="33">
        <f>STOCK!E721</f>
        <v>0</v>
      </c>
      <c r="D578" s="33">
        <f>STOCK!F721</f>
        <v>0</v>
      </c>
      <c r="E578" s="33">
        <f>STOCK!G721</f>
        <v>0</v>
      </c>
      <c r="F578" s="33">
        <f>STOCK!H721</f>
        <v>0</v>
      </c>
      <c r="G578" s="33">
        <f>STOCK!I721</f>
        <v>0</v>
      </c>
      <c r="H578" s="33">
        <f>STOCK!J721</f>
        <v>0</v>
      </c>
      <c r="I578" s="33">
        <f>STOCK!K721</f>
        <v>0</v>
      </c>
      <c r="J578" s="33">
        <f>STOCK!L721</f>
        <v>0</v>
      </c>
      <c r="K578" s="33">
        <f>STOCK!M721</f>
        <v>0</v>
      </c>
      <c r="L578" s="33">
        <f>STOCK!N721</f>
        <v>0</v>
      </c>
      <c r="U578" s="33">
        <v>1</v>
      </c>
      <c r="V578" s="33">
        <f>STOCK!Q721</f>
        <v>0</v>
      </c>
      <c r="X578" s="33">
        <v>0</v>
      </c>
      <c r="Y578" s="33">
        <f t="shared" si="9"/>
        <v>0</v>
      </c>
      <c r="AG578" s="33">
        <f>STOCK!A721</f>
        <v>0</v>
      </c>
      <c r="AI578" s="33">
        <v>0</v>
      </c>
    </row>
    <row r="579" spans="1:35" x14ac:dyDescent="0.15">
      <c r="A579" s="33">
        <f>STOCK!C722</f>
        <v>0</v>
      </c>
      <c r="B579" s="33">
        <f>STOCK!D722</f>
        <v>0</v>
      </c>
      <c r="C579" s="33">
        <f>STOCK!E722</f>
        <v>0</v>
      </c>
      <c r="D579" s="33">
        <f>STOCK!F722</f>
        <v>0</v>
      </c>
      <c r="E579" s="33">
        <f>STOCK!G722</f>
        <v>0</v>
      </c>
      <c r="F579" s="33">
        <f>STOCK!H722</f>
        <v>0</v>
      </c>
      <c r="G579" s="33">
        <f>STOCK!I722</f>
        <v>0</v>
      </c>
      <c r="H579" s="33">
        <f>STOCK!J722</f>
        <v>0</v>
      </c>
      <c r="I579" s="33">
        <f>STOCK!K722</f>
        <v>0</v>
      </c>
      <c r="J579" s="33">
        <f>STOCK!L722</f>
        <v>0</v>
      </c>
      <c r="K579" s="33">
        <f>STOCK!M722</f>
        <v>0</v>
      </c>
      <c r="L579" s="33">
        <f>STOCK!N722</f>
        <v>0</v>
      </c>
      <c r="U579" s="33">
        <v>1</v>
      </c>
      <c r="V579" s="33">
        <f>STOCK!Q722</f>
        <v>0</v>
      </c>
      <c r="X579" s="33">
        <v>0</v>
      </c>
      <c r="Y579" s="33">
        <f t="shared" si="9"/>
        <v>0</v>
      </c>
      <c r="AG579" s="33">
        <f>STOCK!A722</f>
        <v>0</v>
      </c>
      <c r="AI579" s="33">
        <v>0</v>
      </c>
    </row>
    <row r="580" spans="1:35" x14ac:dyDescent="0.15">
      <c r="A580" s="33">
        <f>STOCK!C723</f>
        <v>0</v>
      </c>
      <c r="B580" s="33">
        <f>STOCK!D723</f>
        <v>0</v>
      </c>
      <c r="C580" s="33">
        <f>STOCK!E723</f>
        <v>0</v>
      </c>
      <c r="D580" s="33">
        <f>STOCK!F723</f>
        <v>0</v>
      </c>
      <c r="E580" s="33">
        <f>STOCK!G723</f>
        <v>0</v>
      </c>
      <c r="F580" s="33">
        <f>STOCK!H723</f>
        <v>0</v>
      </c>
      <c r="G580" s="33">
        <f>STOCK!I723</f>
        <v>0</v>
      </c>
      <c r="H580" s="33">
        <f>STOCK!J723</f>
        <v>0</v>
      </c>
      <c r="I580" s="33">
        <f>STOCK!K723</f>
        <v>0</v>
      </c>
      <c r="J580" s="33">
        <f>STOCK!L723</f>
        <v>0</v>
      </c>
      <c r="K580" s="33">
        <f>STOCK!M723</f>
        <v>0</v>
      </c>
      <c r="L580" s="33">
        <f>STOCK!N723</f>
        <v>0</v>
      </c>
      <c r="U580" s="33">
        <v>1</v>
      </c>
      <c r="V580" s="33">
        <f>STOCK!Q723</f>
        <v>0</v>
      </c>
      <c r="X580" s="33">
        <v>0</v>
      </c>
      <c r="Y580" s="33">
        <f t="shared" si="9"/>
        <v>0</v>
      </c>
      <c r="AG580" s="33">
        <f>STOCK!A723</f>
        <v>0</v>
      </c>
      <c r="AI580" s="33">
        <v>0</v>
      </c>
    </row>
    <row r="581" spans="1:35" x14ac:dyDescent="0.15">
      <c r="A581" s="33">
        <f>STOCK!C724</f>
        <v>0</v>
      </c>
      <c r="B581" s="33">
        <f>STOCK!D724</f>
        <v>0</v>
      </c>
      <c r="C581" s="33">
        <f>STOCK!E724</f>
        <v>0</v>
      </c>
      <c r="D581" s="33">
        <f>STOCK!F724</f>
        <v>0</v>
      </c>
      <c r="E581" s="33">
        <f>STOCK!G724</f>
        <v>0</v>
      </c>
      <c r="F581" s="33">
        <f>STOCK!H724</f>
        <v>0</v>
      </c>
      <c r="G581" s="33">
        <f>STOCK!I724</f>
        <v>0</v>
      </c>
      <c r="H581" s="33">
        <f>STOCK!J724</f>
        <v>0</v>
      </c>
      <c r="I581" s="33">
        <f>STOCK!K724</f>
        <v>0</v>
      </c>
      <c r="J581" s="33">
        <f>STOCK!L724</f>
        <v>0</v>
      </c>
      <c r="K581" s="33">
        <f>STOCK!M724</f>
        <v>0</v>
      </c>
      <c r="L581" s="33">
        <f>STOCK!N724</f>
        <v>0</v>
      </c>
      <c r="U581" s="33">
        <v>1</v>
      </c>
      <c r="V581" s="33">
        <f>STOCK!Q724</f>
        <v>0</v>
      </c>
      <c r="X581" s="33">
        <v>0</v>
      </c>
      <c r="Y581" s="33">
        <f t="shared" si="9"/>
        <v>0</v>
      </c>
      <c r="AG581" s="33">
        <f>STOCK!A724</f>
        <v>0</v>
      </c>
      <c r="AI581" s="33">
        <v>0</v>
      </c>
    </row>
    <row r="582" spans="1:35" x14ac:dyDescent="0.15">
      <c r="A582" s="33">
        <f>STOCK!C725</f>
        <v>0</v>
      </c>
      <c r="B582" s="33">
        <f>STOCK!D725</f>
        <v>0</v>
      </c>
      <c r="C582" s="33">
        <f>STOCK!E725</f>
        <v>0</v>
      </c>
      <c r="D582" s="33">
        <f>STOCK!F725</f>
        <v>0</v>
      </c>
      <c r="E582" s="33">
        <f>STOCK!G725</f>
        <v>0</v>
      </c>
      <c r="F582" s="33">
        <f>STOCK!H725</f>
        <v>0</v>
      </c>
      <c r="G582" s="33">
        <f>STOCK!I725</f>
        <v>0</v>
      </c>
      <c r="H582" s="33">
        <f>STOCK!J725</f>
        <v>0</v>
      </c>
      <c r="I582" s="33">
        <f>STOCK!K725</f>
        <v>0</v>
      </c>
      <c r="J582" s="33">
        <f>STOCK!L725</f>
        <v>0</v>
      </c>
      <c r="K582" s="33">
        <f>STOCK!M725</f>
        <v>0</v>
      </c>
      <c r="L582" s="33">
        <f>STOCK!N725</f>
        <v>0</v>
      </c>
      <c r="U582" s="33">
        <v>1</v>
      </c>
      <c r="V582" s="33">
        <f>STOCK!Q725</f>
        <v>0</v>
      </c>
      <c r="X582" s="33">
        <v>0</v>
      </c>
      <c r="Y582" s="33">
        <f t="shared" ref="Y582:Y587" si="10">IF(V582&gt;0,1,0)</f>
        <v>0</v>
      </c>
      <c r="AG582" s="33">
        <f>STOCK!A725</f>
        <v>0</v>
      </c>
      <c r="AI582" s="33">
        <v>0</v>
      </c>
    </row>
    <row r="583" spans="1:35" x14ac:dyDescent="0.15">
      <c r="A583" s="33">
        <f>STOCK!C726</f>
        <v>0</v>
      </c>
      <c r="B583" s="33">
        <f>STOCK!D726</f>
        <v>0</v>
      </c>
      <c r="C583" s="33">
        <f>STOCK!E726</f>
        <v>0</v>
      </c>
      <c r="D583" s="33">
        <f>STOCK!F726</f>
        <v>0</v>
      </c>
      <c r="E583" s="33">
        <f>STOCK!G726</f>
        <v>0</v>
      </c>
      <c r="F583" s="33">
        <f>STOCK!H726</f>
        <v>0</v>
      </c>
      <c r="G583" s="33">
        <f>STOCK!I726</f>
        <v>0</v>
      </c>
      <c r="H583" s="33">
        <f>STOCK!J726</f>
        <v>0</v>
      </c>
      <c r="I583" s="33">
        <f>STOCK!K726</f>
        <v>0</v>
      </c>
      <c r="J583" s="33">
        <f>STOCK!L726</f>
        <v>0</v>
      </c>
      <c r="K583" s="33">
        <f>STOCK!M726</f>
        <v>0</v>
      </c>
      <c r="L583" s="33">
        <f>STOCK!N726</f>
        <v>0</v>
      </c>
      <c r="U583" s="33">
        <v>1</v>
      </c>
      <c r="V583" s="33">
        <f>STOCK!Q726</f>
        <v>0</v>
      </c>
      <c r="X583" s="33">
        <v>0</v>
      </c>
      <c r="Y583" s="33">
        <f t="shared" si="10"/>
        <v>0</v>
      </c>
      <c r="AG583" s="33">
        <f>STOCK!A726</f>
        <v>0</v>
      </c>
      <c r="AI583" s="33">
        <v>0</v>
      </c>
    </row>
    <row r="584" spans="1:35" x14ac:dyDescent="0.15">
      <c r="A584" s="33">
        <f>STOCK!C727</f>
        <v>0</v>
      </c>
      <c r="B584" s="33">
        <f>STOCK!D727</f>
        <v>0</v>
      </c>
      <c r="C584" s="33">
        <f>STOCK!E727</f>
        <v>0</v>
      </c>
      <c r="D584" s="33">
        <f>STOCK!F727</f>
        <v>0</v>
      </c>
      <c r="E584" s="33">
        <f>STOCK!G727</f>
        <v>0</v>
      </c>
      <c r="F584" s="33">
        <f>STOCK!H727</f>
        <v>0</v>
      </c>
      <c r="G584" s="33">
        <f>STOCK!I727</f>
        <v>0</v>
      </c>
      <c r="H584" s="33">
        <f>STOCK!J727</f>
        <v>0</v>
      </c>
      <c r="I584" s="33">
        <f>STOCK!K727</f>
        <v>0</v>
      </c>
      <c r="J584" s="33">
        <f>STOCK!L727</f>
        <v>0</v>
      </c>
      <c r="K584" s="33">
        <f>STOCK!M727</f>
        <v>0</v>
      </c>
      <c r="L584" s="33">
        <f>STOCK!N727</f>
        <v>0</v>
      </c>
      <c r="U584" s="33">
        <v>1</v>
      </c>
      <c r="V584" s="33">
        <f>STOCK!Q727</f>
        <v>0</v>
      </c>
      <c r="X584" s="33">
        <v>0</v>
      </c>
      <c r="Y584" s="33">
        <f t="shared" si="10"/>
        <v>0</v>
      </c>
      <c r="AG584" s="33">
        <f>STOCK!A727</f>
        <v>0</v>
      </c>
      <c r="AI584" s="33">
        <v>0</v>
      </c>
    </row>
    <row r="585" spans="1:35" x14ac:dyDescent="0.15">
      <c r="A585" s="33">
        <f>STOCK!C728</f>
        <v>0</v>
      </c>
      <c r="B585" s="33">
        <f>STOCK!D728</f>
        <v>0</v>
      </c>
      <c r="C585" s="33">
        <f>STOCK!E728</f>
        <v>0</v>
      </c>
      <c r="D585" s="33">
        <f>STOCK!F728</f>
        <v>0</v>
      </c>
      <c r="E585" s="33">
        <f>STOCK!G728</f>
        <v>0</v>
      </c>
      <c r="F585" s="33">
        <f>STOCK!H728</f>
        <v>0</v>
      </c>
      <c r="G585" s="33">
        <f>STOCK!I728</f>
        <v>0</v>
      </c>
      <c r="H585" s="33">
        <f>STOCK!J728</f>
        <v>0</v>
      </c>
      <c r="I585" s="33">
        <f>STOCK!K728</f>
        <v>0</v>
      </c>
      <c r="J585" s="33">
        <f>STOCK!L728</f>
        <v>0</v>
      </c>
      <c r="K585" s="33">
        <f>STOCK!M728</f>
        <v>0</v>
      </c>
      <c r="L585" s="33">
        <f>STOCK!N728</f>
        <v>0</v>
      </c>
      <c r="U585" s="33">
        <v>1</v>
      </c>
      <c r="V585" s="33">
        <f>STOCK!Q728</f>
        <v>0</v>
      </c>
      <c r="X585" s="33">
        <v>0</v>
      </c>
      <c r="Y585" s="33">
        <f t="shared" si="10"/>
        <v>0</v>
      </c>
      <c r="AG585" s="33">
        <f>STOCK!A728</f>
        <v>0</v>
      </c>
      <c r="AI585" s="33">
        <v>0</v>
      </c>
    </row>
    <row r="586" spans="1:35" x14ac:dyDescent="0.15">
      <c r="A586" s="33">
        <f>STOCK!C729</f>
        <v>0</v>
      </c>
      <c r="B586" s="33">
        <f>STOCK!D729</f>
        <v>0</v>
      </c>
      <c r="C586" s="33">
        <f>STOCK!E729</f>
        <v>0</v>
      </c>
      <c r="D586" s="33">
        <f>STOCK!F729</f>
        <v>0</v>
      </c>
      <c r="E586" s="33">
        <f>STOCK!G729</f>
        <v>0</v>
      </c>
      <c r="F586" s="33">
        <f>STOCK!H729</f>
        <v>0</v>
      </c>
      <c r="G586" s="33">
        <f>STOCK!I729</f>
        <v>0</v>
      </c>
      <c r="H586" s="33">
        <f>STOCK!J729</f>
        <v>0</v>
      </c>
      <c r="I586" s="33">
        <f>STOCK!K729</f>
        <v>0</v>
      </c>
      <c r="J586" s="33">
        <f>STOCK!L729</f>
        <v>0</v>
      </c>
      <c r="K586" s="33">
        <f>STOCK!M729</f>
        <v>0</v>
      </c>
      <c r="L586" s="33">
        <f>STOCK!N729</f>
        <v>0</v>
      </c>
      <c r="U586" s="33">
        <v>1</v>
      </c>
      <c r="V586" s="33">
        <f>STOCK!Q729</f>
        <v>0</v>
      </c>
      <c r="X586" s="33">
        <v>0</v>
      </c>
      <c r="Y586" s="33">
        <f t="shared" si="10"/>
        <v>0</v>
      </c>
      <c r="AG586" s="33">
        <f>STOCK!A729</f>
        <v>0</v>
      </c>
      <c r="AI586" s="33">
        <v>0</v>
      </c>
    </row>
    <row r="587" spans="1:35" x14ac:dyDescent="0.15">
      <c r="A587" s="33">
        <f>STOCK!C730</f>
        <v>0</v>
      </c>
      <c r="B587" s="33">
        <f>STOCK!D730</f>
        <v>0</v>
      </c>
      <c r="C587" s="33">
        <f>STOCK!E730</f>
        <v>0</v>
      </c>
      <c r="D587" s="33">
        <f>STOCK!F730</f>
        <v>0</v>
      </c>
      <c r="E587" s="33">
        <f>STOCK!G730</f>
        <v>0</v>
      </c>
      <c r="F587" s="33">
        <f>STOCK!H730</f>
        <v>0</v>
      </c>
      <c r="G587" s="33">
        <f>STOCK!I730</f>
        <v>0</v>
      </c>
      <c r="H587" s="33">
        <f>STOCK!J730</f>
        <v>0</v>
      </c>
      <c r="I587" s="33">
        <f>STOCK!K730</f>
        <v>0</v>
      </c>
      <c r="J587" s="33">
        <f>STOCK!L730</f>
        <v>0</v>
      </c>
      <c r="K587" s="33">
        <f>STOCK!M730</f>
        <v>0</v>
      </c>
      <c r="L587" s="33">
        <f>STOCK!N730</f>
        <v>0</v>
      </c>
      <c r="U587" s="33">
        <v>1</v>
      </c>
      <c r="V587" s="33">
        <f>STOCK!Q730</f>
        <v>0</v>
      </c>
      <c r="X587" s="33">
        <v>0</v>
      </c>
      <c r="Y587" s="33">
        <f t="shared" si="10"/>
        <v>0</v>
      </c>
      <c r="AG587" s="33">
        <f>STOCK!A730</f>
        <v>0</v>
      </c>
      <c r="AI587" s="33">
        <v>0</v>
      </c>
    </row>
    <row r="588" spans="1:35" x14ac:dyDescent="0.15">
      <c r="A588" s="33">
        <f>STOCK!C731</f>
        <v>0</v>
      </c>
      <c r="B588" s="33">
        <f>STOCK!D731</f>
        <v>0</v>
      </c>
      <c r="C588" s="33">
        <f>STOCK!E731</f>
        <v>0</v>
      </c>
      <c r="D588" s="33">
        <f>STOCK!F731</f>
        <v>0</v>
      </c>
      <c r="E588" s="33">
        <f>STOCK!G731</f>
        <v>0</v>
      </c>
      <c r="F588" s="33">
        <f>STOCK!H731</f>
        <v>0</v>
      </c>
      <c r="G588" s="33">
        <f>STOCK!I731</f>
        <v>0</v>
      </c>
      <c r="H588" s="33">
        <f>STOCK!J731</f>
        <v>0</v>
      </c>
      <c r="I588" s="33">
        <f>STOCK!K731</f>
        <v>0</v>
      </c>
      <c r="J588" s="33">
        <f>STOCK!L731</f>
        <v>0</v>
      </c>
      <c r="K588" s="33">
        <f>STOCK!M731</f>
        <v>0</v>
      </c>
      <c r="L588" s="33">
        <f>STOCK!N731</f>
        <v>0</v>
      </c>
      <c r="U588" s="33">
        <v>1</v>
      </c>
      <c r="V588" s="33">
        <f>STOCK!Q731</f>
        <v>0</v>
      </c>
      <c r="X588" s="33">
        <v>0</v>
      </c>
      <c r="Y588" s="33">
        <f t="shared" ref="Y588:Y651" si="11">IF(V588&gt;0,1,0)</f>
        <v>0</v>
      </c>
      <c r="AG588" s="33">
        <f>STOCK!A731</f>
        <v>0</v>
      </c>
      <c r="AI588" s="33">
        <v>0</v>
      </c>
    </row>
    <row r="589" spans="1:35" x14ac:dyDescent="0.15">
      <c r="A589" s="33">
        <f>STOCK!C732</f>
        <v>0</v>
      </c>
      <c r="B589" s="33">
        <f>STOCK!D732</f>
        <v>0</v>
      </c>
      <c r="C589" s="33">
        <f>STOCK!E732</f>
        <v>0</v>
      </c>
      <c r="D589" s="33">
        <f>STOCK!F732</f>
        <v>0</v>
      </c>
      <c r="E589" s="33">
        <f>STOCK!G732</f>
        <v>0</v>
      </c>
      <c r="F589" s="33">
        <f>STOCK!H732</f>
        <v>0</v>
      </c>
      <c r="G589" s="33">
        <f>STOCK!I732</f>
        <v>0</v>
      </c>
      <c r="H589" s="33">
        <f>STOCK!J732</f>
        <v>0</v>
      </c>
      <c r="I589" s="33">
        <f>STOCK!K732</f>
        <v>0</v>
      </c>
      <c r="J589" s="33">
        <f>STOCK!L732</f>
        <v>0</v>
      </c>
      <c r="K589" s="33">
        <f>STOCK!M732</f>
        <v>0</v>
      </c>
      <c r="L589" s="33">
        <f>STOCK!N732</f>
        <v>0</v>
      </c>
      <c r="U589" s="33">
        <v>1</v>
      </c>
      <c r="V589" s="33">
        <f>STOCK!Q732</f>
        <v>0</v>
      </c>
      <c r="X589" s="33">
        <v>0</v>
      </c>
      <c r="Y589" s="33">
        <f t="shared" si="11"/>
        <v>0</v>
      </c>
      <c r="AG589" s="33">
        <f>STOCK!A732</f>
        <v>0</v>
      </c>
      <c r="AI589" s="33">
        <v>0</v>
      </c>
    </row>
    <row r="590" spans="1:35" x14ac:dyDescent="0.15">
      <c r="A590" s="33">
        <f>STOCK!C733</f>
        <v>0</v>
      </c>
      <c r="B590" s="33">
        <f>STOCK!D733</f>
        <v>0</v>
      </c>
      <c r="C590" s="33">
        <f>STOCK!E733</f>
        <v>0</v>
      </c>
      <c r="D590" s="33">
        <f>STOCK!F733</f>
        <v>0</v>
      </c>
      <c r="E590" s="33">
        <f>STOCK!G733</f>
        <v>0</v>
      </c>
      <c r="F590" s="33">
        <f>STOCK!H733</f>
        <v>0</v>
      </c>
      <c r="G590" s="33">
        <f>STOCK!I733</f>
        <v>0</v>
      </c>
      <c r="H590" s="33">
        <f>STOCK!J733</f>
        <v>0</v>
      </c>
      <c r="I590" s="33">
        <f>STOCK!K733</f>
        <v>0</v>
      </c>
      <c r="J590" s="33">
        <f>STOCK!L733</f>
        <v>0</v>
      </c>
      <c r="K590" s="33">
        <f>STOCK!M733</f>
        <v>0</v>
      </c>
      <c r="L590" s="33">
        <f>STOCK!N733</f>
        <v>0</v>
      </c>
      <c r="U590" s="33">
        <v>1</v>
      </c>
      <c r="V590" s="33">
        <f>STOCK!Q733</f>
        <v>0</v>
      </c>
      <c r="X590" s="33">
        <v>0</v>
      </c>
      <c r="Y590" s="33">
        <f t="shared" si="11"/>
        <v>0</v>
      </c>
      <c r="AG590" s="33">
        <f>STOCK!A733</f>
        <v>0</v>
      </c>
      <c r="AI590" s="33">
        <v>0</v>
      </c>
    </row>
    <row r="591" spans="1:35" x14ac:dyDescent="0.15">
      <c r="A591" s="33">
        <f>STOCK!C734</f>
        <v>0</v>
      </c>
      <c r="B591" s="33">
        <f>STOCK!D734</f>
        <v>0</v>
      </c>
      <c r="C591" s="33">
        <f>STOCK!E734</f>
        <v>0</v>
      </c>
      <c r="D591" s="33">
        <f>STOCK!F734</f>
        <v>0</v>
      </c>
      <c r="E591" s="33">
        <f>STOCK!G734</f>
        <v>0</v>
      </c>
      <c r="F591" s="33">
        <f>STOCK!H734</f>
        <v>0</v>
      </c>
      <c r="G591" s="33">
        <f>STOCK!I734</f>
        <v>0</v>
      </c>
      <c r="H591" s="33">
        <f>STOCK!J734</f>
        <v>0</v>
      </c>
      <c r="I591" s="33">
        <f>STOCK!K734</f>
        <v>0</v>
      </c>
      <c r="J591" s="33">
        <f>STOCK!L734</f>
        <v>0</v>
      </c>
      <c r="K591" s="33">
        <f>STOCK!M734</f>
        <v>0</v>
      </c>
      <c r="L591" s="33">
        <f>STOCK!N734</f>
        <v>0</v>
      </c>
      <c r="U591" s="33">
        <v>1</v>
      </c>
      <c r="V591" s="33">
        <f>STOCK!Q734</f>
        <v>0</v>
      </c>
      <c r="X591" s="33">
        <v>0</v>
      </c>
      <c r="Y591" s="33">
        <f t="shared" si="11"/>
        <v>0</v>
      </c>
      <c r="AG591" s="33">
        <f>STOCK!A734</f>
        <v>0</v>
      </c>
      <c r="AI591" s="33">
        <v>0</v>
      </c>
    </row>
    <row r="592" spans="1:35" x14ac:dyDescent="0.15">
      <c r="A592" s="33">
        <f>STOCK!C735</f>
        <v>0</v>
      </c>
      <c r="B592" s="33">
        <f>STOCK!D735</f>
        <v>0</v>
      </c>
      <c r="C592" s="33">
        <f>STOCK!E735</f>
        <v>0</v>
      </c>
      <c r="D592" s="33">
        <f>STOCK!F735</f>
        <v>0</v>
      </c>
      <c r="E592" s="33">
        <f>STOCK!G735</f>
        <v>0</v>
      </c>
      <c r="F592" s="33">
        <f>STOCK!H735</f>
        <v>0</v>
      </c>
      <c r="G592" s="33">
        <f>STOCK!I735</f>
        <v>0</v>
      </c>
      <c r="H592" s="33">
        <f>STOCK!J735</f>
        <v>0</v>
      </c>
      <c r="I592" s="33">
        <f>STOCK!K735</f>
        <v>0</v>
      </c>
      <c r="J592" s="33">
        <f>STOCK!L735</f>
        <v>0</v>
      </c>
      <c r="K592" s="33">
        <f>STOCK!M735</f>
        <v>0</v>
      </c>
      <c r="L592" s="33">
        <f>STOCK!N735</f>
        <v>0</v>
      </c>
      <c r="U592" s="33">
        <v>1</v>
      </c>
      <c r="V592" s="33">
        <f>STOCK!Q735</f>
        <v>0</v>
      </c>
      <c r="X592" s="33">
        <v>0</v>
      </c>
      <c r="Y592" s="33">
        <f t="shared" si="11"/>
        <v>0</v>
      </c>
      <c r="AG592" s="33">
        <f>STOCK!A735</f>
        <v>0</v>
      </c>
      <c r="AI592" s="33">
        <v>0</v>
      </c>
    </row>
    <row r="593" spans="1:35" x14ac:dyDescent="0.15">
      <c r="A593" s="33">
        <f>STOCK!C736</f>
        <v>0</v>
      </c>
      <c r="B593" s="33">
        <f>STOCK!D736</f>
        <v>0</v>
      </c>
      <c r="C593" s="33">
        <f>STOCK!E736</f>
        <v>0</v>
      </c>
      <c r="D593" s="33">
        <f>STOCK!F736</f>
        <v>0</v>
      </c>
      <c r="E593" s="33">
        <f>STOCK!G736</f>
        <v>0</v>
      </c>
      <c r="F593" s="33">
        <f>STOCK!H736</f>
        <v>0</v>
      </c>
      <c r="G593" s="33">
        <f>STOCK!I736</f>
        <v>0</v>
      </c>
      <c r="H593" s="33">
        <f>STOCK!J736</f>
        <v>0</v>
      </c>
      <c r="I593" s="33">
        <f>STOCK!K736</f>
        <v>0</v>
      </c>
      <c r="J593" s="33">
        <f>STOCK!L736</f>
        <v>0</v>
      </c>
      <c r="K593" s="33">
        <f>STOCK!M736</f>
        <v>0</v>
      </c>
      <c r="L593" s="33">
        <f>STOCK!N736</f>
        <v>0</v>
      </c>
      <c r="U593" s="33">
        <v>1</v>
      </c>
      <c r="V593" s="33">
        <f>STOCK!Q736</f>
        <v>0</v>
      </c>
      <c r="X593" s="33">
        <v>0</v>
      </c>
      <c r="Y593" s="33">
        <f t="shared" si="11"/>
        <v>0</v>
      </c>
      <c r="AG593" s="33">
        <f>STOCK!A736</f>
        <v>0</v>
      </c>
      <c r="AI593" s="33">
        <v>0</v>
      </c>
    </row>
    <row r="594" spans="1:35" x14ac:dyDescent="0.15">
      <c r="A594" s="33">
        <f>STOCK!C737</f>
        <v>0</v>
      </c>
      <c r="B594" s="33">
        <f>STOCK!D737</f>
        <v>0</v>
      </c>
      <c r="C594" s="33">
        <f>STOCK!E737</f>
        <v>0</v>
      </c>
      <c r="D594" s="33">
        <f>STOCK!F737</f>
        <v>0</v>
      </c>
      <c r="E594" s="33">
        <f>STOCK!G737</f>
        <v>0</v>
      </c>
      <c r="F594" s="33">
        <f>STOCK!H737</f>
        <v>0</v>
      </c>
      <c r="G594" s="33">
        <f>STOCK!I737</f>
        <v>0</v>
      </c>
      <c r="H594" s="33">
        <f>STOCK!J737</f>
        <v>0</v>
      </c>
      <c r="I594" s="33">
        <f>STOCK!K737</f>
        <v>0</v>
      </c>
      <c r="J594" s="33">
        <f>STOCK!L737</f>
        <v>0</v>
      </c>
      <c r="K594" s="33">
        <f>STOCK!M737</f>
        <v>0</v>
      </c>
      <c r="L594" s="33">
        <f>STOCK!N737</f>
        <v>0</v>
      </c>
      <c r="U594" s="33">
        <v>1</v>
      </c>
      <c r="V594" s="33">
        <f>STOCK!Q737</f>
        <v>0</v>
      </c>
      <c r="X594" s="33">
        <v>0</v>
      </c>
      <c r="Y594" s="33">
        <f t="shared" si="11"/>
        <v>0</v>
      </c>
      <c r="AG594" s="33">
        <f>STOCK!A737</f>
        <v>0</v>
      </c>
      <c r="AI594" s="33">
        <v>0</v>
      </c>
    </row>
    <row r="595" spans="1:35" x14ac:dyDescent="0.15">
      <c r="A595" s="33">
        <f>STOCK!C738</f>
        <v>0</v>
      </c>
      <c r="B595" s="33">
        <f>STOCK!D738</f>
        <v>0</v>
      </c>
      <c r="C595" s="33">
        <f>STOCK!E738</f>
        <v>0</v>
      </c>
      <c r="D595" s="33">
        <f>STOCK!F738</f>
        <v>0</v>
      </c>
      <c r="E595" s="33">
        <f>STOCK!G738</f>
        <v>0</v>
      </c>
      <c r="F595" s="33">
        <f>STOCK!H738</f>
        <v>0</v>
      </c>
      <c r="G595" s="33">
        <f>STOCK!I738</f>
        <v>0</v>
      </c>
      <c r="H595" s="33">
        <f>STOCK!J738</f>
        <v>0</v>
      </c>
      <c r="I595" s="33">
        <f>STOCK!K738</f>
        <v>0</v>
      </c>
      <c r="J595" s="33">
        <f>STOCK!L738</f>
        <v>0</v>
      </c>
      <c r="K595" s="33">
        <f>STOCK!M738</f>
        <v>0</v>
      </c>
      <c r="L595" s="33">
        <f>STOCK!N738</f>
        <v>0</v>
      </c>
      <c r="U595" s="33">
        <v>1</v>
      </c>
      <c r="V595" s="33">
        <f>STOCK!Q738</f>
        <v>0</v>
      </c>
      <c r="X595" s="33">
        <v>0</v>
      </c>
      <c r="Y595" s="33">
        <f t="shared" si="11"/>
        <v>0</v>
      </c>
      <c r="AG595" s="33">
        <f>STOCK!A738</f>
        <v>0</v>
      </c>
      <c r="AI595" s="33">
        <v>0</v>
      </c>
    </row>
    <row r="596" spans="1:35" x14ac:dyDescent="0.15">
      <c r="A596" s="33">
        <f>STOCK!C739</f>
        <v>0</v>
      </c>
      <c r="B596" s="33">
        <f>STOCK!D739</f>
        <v>0</v>
      </c>
      <c r="C596" s="33">
        <f>STOCK!E739</f>
        <v>0</v>
      </c>
      <c r="D596" s="33">
        <f>STOCK!F739</f>
        <v>0</v>
      </c>
      <c r="E596" s="33">
        <f>STOCK!G739</f>
        <v>0</v>
      </c>
      <c r="F596" s="33">
        <f>STOCK!H739</f>
        <v>0</v>
      </c>
      <c r="G596" s="33">
        <f>STOCK!I739</f>
        <v>0</v>
      </c>
      <c r="H596" s="33">
        <f>STOCK!J739</f>
        <v>0</v>
      </c>
      <c r="I596" s="33">
        <f>STOCK!K739</f>
        <v>0</v>
      </c>
      <c r="J596" s="33">
        <f>STOCK!L739</f>
        <v>0</v>
      </c>
      <c r="K596" s="33">
        <f>STOCK!M739</f>
        <v>0</v>
      </c>
      <c r="L596" s="33">
        <f>STOCK!N739</f>
        <v>0</v>
      </c>
      <c r="U596" s="33">
        <v>1</v>
      </c>
      <c r="V596" s="33">
        <f>STOCK!Q739</f>
        <v>0</v>
      </c>
      <c r="X596" s="33">
        <v>0</v>
      </c>
      <c r="Y596" s="33">
        <f t="shared" si="11"/>
        <v>0</v>
      </c>
      <c r="AG596" s="33">
        <f>STOCK!A739</f>
        <v>0</v>
      </c>
      <c r="AI596" s="33">
        <v>0</v>
      </c>
    </row>
    <row r="597" spans="1:35" x14ac:dyDescent="0.15">
      <c r="A597" s="33">
        <f>STOCK!C740</f>
        <v>0</v>
      </c>
      <c r="B597" s="33">
        <f>STOCK!D740</f>
        <v>0</v>
      </c>
      <c r="C597" s="33">
        <f>STOCK!E740</f>
        <v>0</v>
      </c>
      <c r="D597" s="33">
        <f>STOCK!F740</f>
        <v>0</v>
      </c>
      <c r="E597" s="33">
        <f>STOCK!G740</f>
        <v>0</v>
      </c>
      <c r="F597" s="33">
        <f>STOCK!H740</f>
        <v>0</v>
      </c>
      <c r="G597" s="33">
        <f>STOCK!I740</f>
        <v>0</v>
      </c>
      <c r="H597" s="33">
        <f>STOCK!J740</f>
        <v>0</v>
      </c>
      <c r="I597" s="33">
        <f>STOCK!K740</f>
        <v>0</v>
      </c>
      <c r="J597" s="33">
        <f>STOCK!L740</f>
        <v>0</v>
      </c>
      <c r="K597" s="33">
        <f>STOCK!M740</f>
        <v>0</v>
      </c>
      <c r="L597" s="33">
        <f>STOCK!N740</f>
        <v>0</v>
      </c>
      <c r="U597" s="33">
        <v>1</v>
      </c>
      <c r="V597" s="33">
        <f>STOCK!Q740</f>
        <v>0</v>
      </c>
      <c r="X597" s="33">
        <v>0</v>
      </c>
      <c r="Y597" s="33">
        <f t="shared" si="11"/>
        <v>0</v>
      </c>
      <c r="AG597" s="33">
        <f>STOCK!A740</f>
        <v>0</v>
      </c>
      <c r="AI597" s="33">
        <v>0</v>
      </c>
    </row>
    <row r="598" spans="1:35" x14ac:dyDescent="0.15">
      <c r="A598" s="33">
        <f>STOCK!C741</f>
        <v>0</v>
      </c>
      <c r="B598" s="33">
        <f>STOCK!D741</f>
        <v>0</v>
      </c>
      <c r="C598" s="33">
        <f>STOCK!E741</f>
        <v>0</v>
      </c>
      <c r="D598" s="33">
        <f>STOCK!F741</f>
        <v>0</v>
      </c>
      <c r="E598" s="33">
        <f>STOCK!G741</f>
        <v>0</v>
      </c>
      <c r="F598" s="33">
        <f>STOCK!H741</f>
        <v>0</v>
      </c>
      <c r="G598" s="33">
        <f>STOCK!I741</f>
        <v>0</v>
      </c>
      <c r="H598" s="33">
        <f>STOCK!J741</f>
        <v>0</v>
      </c>
      <c r="I598" s="33">
        <f>STOCK!K741</f>
        <v>0</v>
      </c>
      <c r="J598" s="33">
        <f>STOCK!L741</f>
        <v>0</v>
      </c>
      <c r="K598" s="33">
        <f>STOCK!M741</f>
        <v>0</v>
      </c>
      <c r="L598" s="33">
        <f>STOCK!N741</f>
        <v>0</v>
      </c>
      <c r="U598" s="33">
        <v>1</v>
      </c>
      <c r="V598" s="33">
        <f>STOCK!Q741</f>
        <v>0</v>
      </c>
      <c r="X598" s="33">
        <v>0</v>
      </c>
      <c r="Y598" s="33">
        <f t="shared" si="11"/>
        <v>0</v>
      </c>
      <c r="AG598" s="33">
        <f>STOCK!A741</f>
        <v>0</v>
      </c>
      <c r="AI598" s="33">
        <v>0</v>
      </c>
    </row>
    <row r="599" spans="1:35" x14ac:dyDescent="0.15">
      <c r="A599" s="33">
        <f>STOCK!C742</f>
        <v>0</v>
      </c>
      <c r="B599" s="33">
        <f>STOCK!D742</f>
        <v>0</v>
      </c>
      <c r="C599" s="33">
        <f>STOCK!E742</f>
        <v>0</v>
      </c>
      <c r="D599" s="33">
        <f>STOCK!F742</f>
        <v>0</v>
      </c>
      <c r="E599" s="33">
        <f>STOCK!G742</f>
        <v>0</v>
      </c>
      <c r="F599" s="33">
        <f>STOCK!H742</f>
        <v>0</v>
      </c>
      <c r="G599" s="33">
        <f>STOCK!I742</f>
        <v>0</v>
      </c>
      <c r="H599" s="33">
        <f>STOCK!J742</f>
        <v>0</v>
      </c>
      <c r="I599" s="33">
        <f>STOCK!K742</f>
        <v>0</v>
      </c>
      <c r="J599" s="33">
        <f>STOCK!L742</f>
        <v>0</v>
      </c>
      <c r="K599" s="33">
        <f>STOCK!M742</f>
        <v>0</v>
      </c>
      <c r="L599" s="33">
        <f>STOCK!N742</f>
        <v>0</v>
      </c>
      <c r="U599" s="33">
        <v>1</v>
      </c>
      <c r="V599" s="33">
        <f>STOCK!Q742</f>
        <v>0</v>
      </c>
      <c r="X599" s="33">
        <v>0</v>
      </c>
      <c r="Y599" s="33">
        <f t="shared" si="11"/>
        <v>0</v>
      </c>
      <c r="AG599" s="33">
        <f>STOCK!A742</f>
        <v>0</v>
      </c>
      <c r="AI599" s="33">
        <v>0</v>
      </c>
    </row>
    <row r="600" spans="1:35" x14ac:dyDescent="0.15">
      <c r="A600" s="33">
        <f>STOCK!C743</f>
        <v>0</v>
      </c>
      <c r="B600" s="33">
        <f>STOCK!D743</f>
        <v>0</v>
      </c>
      <c r="C600" s="33">
        <f>STOCK!E743</f>
        <v>0</v>
      </c>
      <c r="D600" s="33">
        <f>STOCK!F743</f>
        <v>0</v>
      </c>
      <c r="E600" s="33">
        <f>STOCK!G743</f>
        <v>0</v>
      </c>
      <c r="F600" s="33">
        <f>STOCK!H743</f>
        <v>0</v>
      </c>
      <c r="G600" s="33">
        <f>STOCK!I743</f>
        <v>0</v>
      </c>
      <c r="H600" s="33">
        <f>STOCK!J743</f>
        <v>0</v>
      </c>
      <c r="I600" s="33">
        <f>STOCK!K743</f>
        <v>0</v>
      </c>
      <c r="J600" s="33">
        <f>STOCK!L743</f>
        <v>0</v>
      </c>
      <c r="K600" s="33">
        <f>STOCK!M743</f>
        <v>0</v>
      </c>
      <c r="L600" s="33">
        <f>STOCK!N743</f>
        <v>0</v>
      </c>
      <c r="U600" s="33">
        <v>1</v>
      </c>
      <c r="V600" s="33">
        <f>STOCK!Q743</f>
        <v>0</v>
      </c>
      <c r="X600" s="33">
        <v>0</v>
      </c>
      <c r="Y600" s="33">
        <f t="shared" si="11"/>
        <v>0</v>
      </c>
      <c r="AG600" s="33">
        <f>STOCK!A743</f>
        <v>0</v>
      </c>
      <c r="AI600" s="33">
        <v>0</v>
      </c>
    </row>
    <row r="601" spans="1:35" x14ac:dyDescent="0.15">
      <c r="A601" s="33">
        <f>STOCK!C744</f>
        <v>0</v>
      </c>
      <c r="B601" s="33">
        <f>STOCK!D744</f>
        <v>0</v>
      </c>
      <c r="C601" s="33">
        <f>STOCK!E744</f>
        <v>0</v>
      </c>
      <c r="D601" s="33">
        <f>STOCK!F744</f>
        <v>0</v>
      </c>
      <c r="E601" s="33">
        <f>STOCK!G744</f>
        <v>0</v>
      </c>
      <c r="F601" s="33">
        <f>STOCK!H744</f>
        <v>0</v>
      </c>
      <c r="G601" s="33">
        <f>STOCK!I744</f>
        <v>0</v>
      </c>
      <c r="H601" s="33">
        <f>STOCK!J744</f>
        <v>0</v>
      </c>
      <c r="I601" s="33">
        <f>STOCK!K744</f>
        <v>0</v>
      </c>
      <c r="J601" s="33">
        <f>STOCK!L744</f>
        <v>0</v>
      </c>
      <c r="K601" s="33">
        <f>STOCK!M744</f>
        <v>0</v>
      </c>
      <c r="L601" s="33">
        <f>STOCK!N744</f>
        <v>0</v>
      </c>
      <c r="U601" s="33">
        <v>1</v>
      </c>
      <c r="V601" s="33">
        <f>STOCK!Q744</f>
        <v>0</v>
      </c>
      <c r="X601" s="33">
        <v>0</v>
      </c>
      <c r="Y601" s="33">
        <f t="shared" si="11"/>
        <v>0</v>
      </c>
      <c r="AG601" s="33">
        <f>STOCK!A744</f>
        <v>0</v>
      </c>
      <c r="AI601" s="33">
        <v>0</v>
      </c>
    </row>
    <row r="602" spans="1:35" x14ac:dyDescent="0.15">
      <c r="A602" s="33">
        <f>STOCK!C745</f>
        <v>0</v>
      </c>
      <c r="B602" s="33">
        <f>STOCK!D745</f>
        <v>0</v>
      </c>
      <c r="C602" s="33">
        <f>STOCK!E745</f>
        <v>0</v>
      </c>
      <c r="D602" s="33">
        <f>STOCK!F745</f>
        <v>0</v>
      </c>
      <c r="E602" s="33">
        <f>STOCK!G745</f>
        <v>0</v>
      </c>
      <c r="F602" s="33">
        <f>STOCK!H745</f>
        <v>0</v>
      </c>
      <c r="G602" s="33">
        <f>STOCK!I745</f>
        <v>0</v>
      </c>
      <c r="H602" s="33">
        <f>STOCK!J745</f>
        <v>0</v>
      </c>
      <c r="I602" s="33">
        <f>STOCK!K745</f>
        <v>0</v>
      </c>
      <c r="J602" s="33">
        <f>STOCK!L745</f>
        <v>0</v>
      </c>
      <c r="K602" s="33">
        <f>STOCK!M745</f>
        <v>0</v>
      </c>
      <c r="L602" s="33">
        <f>STOCK!N745</f>
        <v>0</v>
      </c>
      <c r="U602" s="33">
        <v>1</v>
      </c>
      <c r="V602" s="33">
        <f>STOCK!Q745</f>
        <v>0</v>
      </c>
      <c r="X602" s="33">
        <v>0</v>
      </c>
      <c r="Y602" s="33">
        <f t="shared" si="11"/>
        <v>0</v>
      </c>
      <c r="AG602" s="33">
        <f>STOCK!A745</f>
        <v>0</v>
      </c>
      <c r="AI602" s="33">
        <v>0</v>
      </c>
    </row>
    <row r="603" spans="1:35" x14ac:dyDescent="0.15">
      <c r="A603" s="33">
        <f>STOCK!C746</f>
        <v>0</v>
      </c>
      <c r="B603" s="33">
        <f>STOCK!D746</f>
        <v>0</v>
      </c>
      <c r="C603" s="33">
        <f>STOCK!E746</f>
        <v>0</v>
      </c>
      <c r="D603" s="33">
        <f>STOCK!F746</f>
        <v>0</v>
      </c>
      <c r="E603" s="33">
        <f>STOCK!G746</f>
        <v>0</v>
      </c>
      <c r="F603" s="33">
        <f>STOCK!H746</f>
        <v>0</v>
      </c>
      <c r="G603" s="33">
        <f>STOCK!I746</f>
        <v>0</v>
      </c>
      <c r="H603" s="33">
        <f>STOCK!J746</f>
        <v>0</v>
      </c>
      <c r="I603" s="33">
        <f>STOCK!K746</f>
        <v>0</v>
      </c>
      <c r="J603" s="33">
        <f>STOCK!L746</f>
        <v>0</v>
      </c>
      <c r="K603" s="33">
        <f>STOCK!M746</f>
        <v>0</v>
      </c>
      <c r="L603" s="33">
        <f>STOCK!N746</f>
        <v>0</v>
      </c>
      <c r="U603" s="33">
        <v>1</v>
      </c>
      <c r="V603" s="33">
        <f>STOCK!Q746</f>
        <v>0</v>
      </c>
      <c r="X603" s="33">
        <v>0</v>
      </c>
      <c r="Y603" s="33">
        <f t="shared" si="11"/>
        <v>0</v>
      </c>
      <c r="AG603" s="33">
        <f>STOCK!A746</f>
        <v>0</v>
      </c>
      <c r="AI603" s="33">
        <v>0</v>
      </c>
    </row>
    <row r="604" spans="1:35" x14ac:dyDescent="0.15">
      <c r="A604" s="33">
        <f>STOCK!C747</f>
        <v>0</v>
      </c>
      <c r="B604" s="33">
        <f>STOCK!D747</f>
        <v>0</v>
      </c>
      <c r="C604" s="33">
        <f>STOCK!E747</f>
        <v>0</v>
      </c>
      <c r="D604" s="33">
        <f>STOCK!F747</f>
        <v>0</v>
      </c>
      <c r="E604" s="33">
        <f>STOCK!G747</f>
        <v>0</v>
      </c>
      <c r="F604" s="33">
        <f>STOCK!H747</f>
        <v>0</v>
      </c>
      <c r="G604" s="33">
        <f>STOCK!I747</f>
        <v>0</v>
      </c>
      <c r="H604" s="33">
        <f>STOCK!J747</f>
        <v>0</v>
      </c>
      <c r="I604" s="33">
        <f>STOCK!K747</f>
        <v>0</v>
      </c>
      <c r="J604" s="33">
        <f>STOCK!L747</f>
        <v>0</v>
      </c>
      <c r="K604" s="33">
        <f>STOCK!M747</f>
        <v>0</v>
      </c>
      <c r="L604" s="33">
        <f>STOCK!N747</f>
        <v>0</v>
      </c>
      <c r="U604" s="33">
        <v>1</v>
      </c>
      <c r="V604" s="33">
        <f>STOCK!Q747</f>
        <v>0</v>
      </c>
      <c r="X604" s="33">
        <v>0</v>
      </c>
      <c r="Y604" s="33">
        <f t="shared" si="11"/>
        <v>0</v>
      </c>
      <c r="AG604" s="33">
        <f>STOCK!A747</f>
        <v>0</v>
      </c>
      <c r="AI604" s="33">
        <v>0</v>
      </c>
    </row>
    <row r="605" spans="1:35" x14ac:dyDescent="0.15">
      <c r="A605" s="33">
        <f>STOCK!C748</f>
        <v>0</v>
      </c>
      <c r="B605" s="33">
        <f>STOCK!D748</f>
        <v>0</v>
      </c>
      <c r="C605" s="33">
        <f>STOCK!E748</f>
        <v>0</v>
      </c>
      <c r="D605" s="33">
        <f>STOCK!F748</f>
        <v>0</v>
      </c>
      <c r="E605" s="33">
        <f>STOCK!G748</f>
        <v>0</v>
      </c>
      <c r="F605" s="33">
        <f>STOCK!H748</f>
        <v>0</v>
      </c>
      <c r="G605" s="33">
        <f>STOCK!I748</f>
        <v>0</v>
      </c>
      <c r="H605" s="33">
        <f>STOCK!J748</f>
        <v>0</v>
      </c>
      <c r="I605" s="33">
        <f>STOCK!K748</f>
        <v>0</v>
      </c>
      <c r="J605" s="33">
        <f>STOCK!L748</f>
        <v>0</v>
      </c>
      <c r="K605" s="33">
        <f>STOCK!M748</f>
        <v>0</v>
      </c>
      <c r="L605" s="33">
        <f>STOCK!N748</f>
        <v>0</v>
      </c>
      <c r="U605" s="33">
        <v>1</v>
      </c>
      <c r="V605" s="33">
        <f>STOCK!Q748</f>
        <v>0</v>
      </c>
      <c r="X605" s="33">
        <v>0</v>
      </c>
      <c r="Y605" s="33">
        <f t="shared" si="11"/>
        <v>0</v>
      </c>
      <c r="AG605" s="33">
        <f>STOCK!A748</f>
        <v>0</v>
      </c>
      <c r="AI605" s="33">
        <v>0</v>
      </c>
    </row>
    <row r="606" spans="1:35" x14ac:dyDescent="0.15">
      <c r="A606" s="33">
        <f>STOCK!C749</f>
        <v>0</v>
      </c>
      <c r="B606" s="33">
        <f>STOCK!D749</f>
        <v>0</v>
      </c>
      <c r="C606" s="33">
        <f>STOCK!E749</f>
        <v>0</v>
      </c>
      <c r="D606" s="33">
        <f>STOCK!F749</f>
        <v>0</v>
      </c>
      <c r="E606" s="33">
        <f>STOCK!G749</f>
        <v>0</v>
      </c>
      <c r="F606" s="33">
        <f>STOCK!H749</f>
        <v>0</v>
      </c>
      <c r="G606" s="33">
        <f>STOCK!I749</f>
        <v>0</v>
      </c>
      <c r="H606" s="33">
        <f>STOCK!J749</f>
        <v>0</v>
      </c>
      <c r="I606" s="33">
        <f>STOCK!K749</f>
        <v>0</v>
      </c>
      <c r="J606" s="33">
        <f>STOCK!L749</f>
        <v>0</v>
      </c>
      <c r="K606" s="33">
        <f>STOCK!M749</f>
        <v>0</v>
      </c>
      <c r="L606" s="33">
        <f>STOCK!N749</f>
        <v>0</v>
      </c>
      <c r="U606" s="33">
        <v>1</v>
      </c>
      <c r="V606" s="33">
        <f>STOCK!Q749</f>
        <v>0</v>
      </c>
      <c r="X606" s="33">
        <v>0</v>
      </c>
      <c r="Y606" s="33">
        <f t="shared" si="11"/>
        <v>0</v>
      </c>
      <c r="AG606" s="33">
        <f>STOCK!A749</f>
        <v>0</v>
      </c>
      <c r="AI606" s="33">
        <v>0</v>
      </c>
    </row>
    <row r="607" spans="1:35" x14ac:dyDescent="0.15">
      <c r="A607" s="33">
        <f>STOCK!C750</f>
        <v>0</v>
      </c>
      <c r="B607" s="33">
        <f>STOCK!D750</f>
        <v>0</v>
      </c>
      <c r="C607" s="33">
        <f>STOCK!E750</f>
        <v>0</v>
      </c>
      <c r="D607" s="33">
        <f>STOCK!F750</f>
        <v>0</v>
      </c>
      <c r="E607" s="33">
        <f>STOCK!G750</f>
        <v>0</v>
      </c>
      <c r="F607" s="33">
        <f>STOCK!H750</f>
        <v>0</v>
      </c>
      <c r="G607" s="33">
        <f>STOCK!I750</f>
        <v>0</v>
      </c>
      <c r="H607" s="33">
        <f>STOCK!J750</f>
        <v>0</v>
      </c>
      <c r="I607" s="33">
        <f>STOCK!K750</f>
        <v>0</v>
      </c>
      <c r="J607" s="33">
        <f>STOCK!L750</f>
        <v>0</v>
      </c>
      <c r="K607" s="33">
        <f>STOCK!M750</f>
        <v>0</v>
      </c>
      <c r="L607" s="33">
        <f>STOCK!N750</f>
        <v>0</v>
      </c>
      <c r="U607" s="33">
        <v>1</v>
      </c>
      <c r="V607" s="33">
        <f>STOCK!Q750</f>
        <v>0</v>
      </c>
      <c r="X607" s="33">
        <v>0</v>
      </c>
      <c r="Y607" s="33">
        <f t="shared" si="11"/>
        <v>0</v>
      </c>
      <c r="AG607" s="33">
        <f>STOCK!A750</f>
        <v>0</v>
      </c>
      <c r="AI607" s="33">
        <v>0</v>
      </c>
    </row>
    <row r="608" spans="1:35" x14ac:dyDescent="0.15">
      <c r="A608" s="33">
        <f>STOCK!C751</f>
        <v>0</v>
      </c>
      <c r="B608" s="33">
        <f>STOCK!D751</f>
        <v>0</v>
      </c>
      <c r="C608" s="33">
        <f>STOCK!E751</f>
        <v>0</v>
      </c>
      <c r="D608" s="33">
        <f>STOCK!F751</f>
        <v>0</v>
      </c>
      <c r="E608" s="33">
        <f>STOCK!G751</f>
        <v>0</v>
      </c>
      <c r="F608" s="33">
        <f>STOCK!H751</f>
        <v>0</v>
      </c>
      <c r="G608" s="33">
        <f>STOCK!I751</f>
        <v>0</v>
      </c>
      <c r="H608" s="33">
        <f>STOCK!J751</f>
        <v>0</v>
      </c>
      <c r="I608" s="33">
        <f>STOCK!K751</f>
        <v>0</v>
      </c>
      <c r="J608" s="33">
        <f>STOCK!L751</f>
        <v>0</v>
      </c>
      <c r="K608" s="33">
        <f>STOCK!M751</f>
        <v>0</v>
      </c>
      <c r="L608" s="33">
        <f>STOCK!N751</f>
        <v>0</v>
      </c>
      <c r="U608" s="33">
        <v>1</v>
      </c>
      <c r="V608" s="33">
        <f>STOCK!Q751</f>
        <v>0</v>
      </c>
      <c r="X608" s="33">
        <v>0</v>
      </c>
      <c r="Y608" s="33">
        <f t="shared" si="11"/>
        <v>0</v>
      </c>
      <c r="AG608" s="33">
        <f>STOCK!A751</f>
        <v>0</v>
      </c>
      <c r="AI608" s="33">
        <v>0</v>
      </c>
    </row>
    <row r="609" spans="1:35" x14ac:dyDescent="0.15">
      <c r="A609" s="33">
        <f>STOCK!C752</f>
        <v>0</v>
      </c>
      <c r="B609" s="33">
        <f>STOCK!D752</f>
        <v>0</v>
      </c>
      <c r="C609" s="33">
        <f>STOCK!E752</f>
        <v>0</v>
      </c>
      <c r="D609" s="33">
        <f>STOCK!F752</f>
        <v>0</v>
      </c>
      <c r="E609" s="33">
        <f>STOCK!G752</f>
        <v>0</v>
      </c>
      <c r="F609" s="33">
        <f>STOCK!H752</f>
        <v>0</v>
      </c>
      <c r="G609" s="33">
        <f>STOCK!I752</f>
        <v>0</v>
      </c>
      <c r="H609" s="33">
        <f>STOCK!J752</f>
        <v>0</v>
      </c>
      <c r="I609" s="33">
        <f>STOCK!K752</f>
        <v>0</v>
      </c>
      <c r="J609" s="33">
        <f>STOCK!L752</f>
        <v>0</v>
      </c>
      <c r="K609" s="33">
        <f>STOCK!M752</f>
        <v>0</v>
      </c>
      <c r="L609" s="33">
        <f>STOCK!N752</f>
        <v>0</v>
      </c>
      <c r="U609" s="33">
        <v>1</v>
      </c>
      <c r="V609" s="33">
        <f>STOCK!Q752</f>
        <v>0</v>
      </c>
      <c r="X609" s="33">
        <v>0</v>
      </c>
      <c r="Y609" s="33">
        <f t="shared" si="11"/>
        <v>0</v>
      </c>
      <c r="AG609" s="33">
        <f>STOCK!A752</f>
        <v>0</v>
      </c>
      <c r="AI609" s="33">
        <v>0</v>
      </c>
    </row>
    <row r="610" spans="1:35" x14ac:dyDescent="0.15">
      <c r="A610" s="33">
        <f>STOCK!C753</f>
        <v>0</v>
      </c>
      <c r="B610" s="33">
        <f>STOCK!D753</f>
        <v>0</v>
      </c>
      <c r="C610" s="33">
        <f>STOCK!E753</f>
        <v>0</v>
      </c>
      <c r="D610" s="33">
        <f>STOCK!F753</f>
        <v>0</v>
      </c>
      <c r="E610" s="33">
        <f>STOCK!G753</f>
        <v>0</v>
      </c>
      <c r="F610" s="33">
        <f>STOCK!H753</f>
        <v>0</v>
      </c>
      <c r="G610" s="33">
        <f>STOCK!I753</f>
        <v>0</v>
      </c>
      <c r="H610" s="33">
        <f>STOCK!J753</f>
        <v>0</v>
      </c>
      <c r="I610" s="33">
        <f>STOCK!K753</f>
        <v>0</v>
      </c>
      <c r="J610" s="33">
        <f>STOCK!L753</f>
        <v>0</v>
      </c>
      <c r="K610" s="33">
        <f>STOCK!M753</f>
        <v>0</v>
      </c>
      <c r="L610" s="33">
        <f>STOCK!N753</f>
        <v>0</v>
      </c>
      <c r="U610" s="33">
        <v>1</v>
      </c>
      <c r="V610" s="33">
        <f>STOCK!Q753</f>
        <v>0</v>
      </c>
      <c r="X610" s="33">
        <v>0</v>
      </c>
      <c r="Y610" s="33">
        <f t="shared" si="11"/>
        <v>0</v>
      </c>
      <c r="AG610" s="33">
        <f>STOCK!A753</f>
        <v>0</v>
      </c>
      <c r="AI610" s="33">
        <v>0</v>
      </c>
    </row>
    <row r="611" spans="1:35" x14ac:dyDescent="0.15">
      <c r="A611" s="33">
        <f>STOCK!C754</f>
        <v>0</v>
      </c>
      <c r="B611" s="33">
        <f>STOCK!D754</f>
        <v>0</v>
      </c>
      <c r="C611" s="33">
        <f>STOCK!E754</f>
        <v>0</v>
      </c>
      <c r="D611" s="33">
        <f>STOCK!F754</f>
        <v>0</v>
      </c>
      <c r="E611" s="33">
        <f>STOCK!G754</f>
        <v>0</v>
      </c>
      <c r="F611" s="33">
        <f>STOCK!H754</f>
        <v>0</v>
      </c>
      <c r="G611" s="33">
        <f>STOCK!I754</f>
        <v>0</v>
      </c>
      <c r="H611" s="33">
        <f>STOCK!J754</f>
        <v>0</v>
      </c>
      <c r="I611" s="33">
        <f>STOCK!K754</f>
        <v>0</v>
      </c>
      <c r="J611" s="33">
        <f>STOCK!L754</f>
        <v>0</v>
      </c>
      <c r="K611" s="33">
        <f>STOCK!M754</f>
        <v>0</v>
      </c>
      <c r="L611" s="33">
        <f>STOCK!N754</f>
        <v>0</v>
      </c>
      <c r="U611" s="33">
        <v>1</v>
      </c>
      <c r="V611" s="33">
        <f>STOCK!Q754</f>
        <v>0</v>
      </c>
      <c r="X611" s="33">
        <v>0</v>
      </c>
      <c r="Y611" s="33">
        <f t="shared" si="11"/>
        <v>0</v>
      </c>
      <c r="AG611" s="33">
        <f>STOCK!A754</f>
        <v>0</v>
      </c>
      <c r="AI611" s="33">
        <v>0</v>
      </c>
    </row>
    <row r="612" spans="1:35" x14ac:dyDescent="0.15">
      <c r="A612" s="33">
        <f>STOCK!C755</f>
        <v>0</v>
      </c>
      <c r="B612" s="33">
        <f>STOCK!D755</f>
        <v>0</v>
      </c>
      <c r="C612" s="33">
        <f>STOCK!E755</f>
        <v>0</v>
      </c>
      <c r="D612" s="33">
        <f>STOCK!F755</f>
        <v>0</v>
      </c>
      <c r="E612" s="33">
        <f>STOCK!G755</f>
        <v>0</v>
      </c>
      <c r="F612" s="33">
        <f>STOCK!H755</f>
        <v>0</v>
      </c>
      <c r="G612" s="33">
        <f>STOCK!I755</f>
        <v>0</v>
      </c>
      <c r="H612" s="33">
        <f>STOCK!J755</f>
        <v>0</v>
      </c>
      <c r="I612" s="33">
        <f>STOCK!K755</f>
        <v>0</v>
      </c>
      <c r="J612" s="33">
        <f>STOCK!L755</f>
        <v>0</v>
      </c>
      <c r="K612" s="33">
        <f>STOCK!M755</f>
        <v>0</v>
      </c>
      <c r="L612" s="33">
        <f>STOCK!N755</f>
        <v>0</v>
      </c>
      <c r="U612" s="33">
        <v>1</v>
      </c>
      <c r="V612" s="33">
        <f>STOCK!Q755</f>
        <v>0</v>
      </c>
      <c r="X612" s="33">
        <v>0</v>
      </c>
      <c r="Y612" s="33">
        <f t="shared" si="11"/>
        <v>0</v>
      </c>
      <c r="AG612" s="33">
        <f>STOCK!A755</f>
        <v>0</v>
      </c>
      <c r="AI612" s="33">
        <v>0</v>
      </c>
    </row>
    <row r="613" spans="1:35" x14ac:dyDescent="0.15">
      <c r="A613" s="33">
        <f>STOCK!C756</f>
        <v>0</v>
      </c>
      <c r="B613" s="33">
        <f>STOCK!D756</f>
        <v>0</v>
      </c>
      <c r="C613" s="33">
        <f>STOCK!E756</f>
        <v>0</v>
      </c>
      <c r="D613" s="33">
        <f>STOCK!F756</f>
        <v>0</v>
      </c>
      <c r="E613" s="33">
        <f>STOCK!G756</f>
        <v>0</v>
      </c>
      <c r="F613" s="33">
        <f>STOCK!H756</f>
        <v>0</v>
      </c>
      <c r="G613" s="33">
        <f>STOCK!I756</f>
        <v>0</v>
      </c>
      <c r="H613" s="33">
        <f>STOCK!J756</f>
        <v>0</v>
      </c>
      <c r="I613" s="33">
        <f>STOCK!K756</f>
        <v>0</v>
      </c>
      <c r="J613" s="33">
        <f>STOCK!L756</f>
        <v>0</v>
      </c>
      <c r="K613" s="33">
        <f>STOCK!M756</f>
        <v>0</v>
      </c>
      <c r="L613" s="33">
        <f>STOCK!N756</f>
        <v>0</v>
      </c>
      <c r="U613" s="33">
        <v>1</v>
      </c>
      <c r="V613" s="33">
        <f>STOCK!Q756</f>
        <v>0</v>
      </c>
      <c r="X613" s="33">
        <v>0</v>
      </c>
      <c r="Y613" s="33">
        <f t="shared" si="11"/>
        <v>0</v>
      </c>
      <c r="AG613" s="33">
        <f>STOCK!A756</f>
        <v>0</v>
      </c>
      <c r="AI613" s="33">
        <v>0</v>
      </c>
    </row>
    <row r="614" spans="1:35" x14ac:dyDescent="0.15">
      <c r="A614" s="33">
        <f>STOCK!C757</f>
        <v>0</v>
      </c>
      <c r="B614" s="33">
        <f>STOCK!D757</f>
        <v>0</v>
      </c>
      <c r="C614" s="33">
        <f>STOCK!E757</f>
        <v>0</v>
      </c>
      <c r="D614" s="33">
        <f>STOCK!F757</f>
        <v>0</v>
      </c>
      <c r="E614" s="33">
        <f>STOCK!G757</f>
        <v>0</v>
      </c>
      <c r="F614" s="33">
        <f>STOCK!H757</f>
        <v>0</v>
      </c>
      <c r="G614" s="33">
        <f>STOCK!I757</f>
        <v>0</v>
      </c>
      <c r="H614" s="33">
        <f>STOCK!J757</f>
        <v>0</v>
      </c>
      <c r="I614" s="33">
        <f>STOCK!K757</f>
        <v>0</v>
      </c>
      <c r="J614" s="33">
        <f>STOCK!L757</f>
        <v>0</v>
      </c>
      <c r="K614" s="33">
        <f>STOCK!M757</f>
        <v>0</v>
      </c>
      <c r="L614" s="33">
        <f>STOCK!N757</f>
        <v>0</v>
      </c>
      <c r="U614" s="33">
        <v>1</v>
      </c>
      <c r="V614" s="33">
        <f>STOCK!Q757</f>
        <v>0</v>
      </c>
      <c r="X614" s="33">
        <v>0</v>
      </c>
      <c r="Y614" s="33">
        <f t="shared" si="11"/>
        <v>0</v>
      </c>
      <c r="AG614" s="33">
        <f>STOCK!A757</f>
        <v>0</v>
      </c>
      <c r="AI614" s="33">
        <v>0</v>
      </c>
    </row>
    <row r="615" spans="1:35" x14ac:dyDescent="0.15">
      <c r="A615" s="33">
        <f>STOCK!C758</f>
        <v>0</v>
      </c>
      <c r="B615" s="33">
        <f>STOCK!D758</f>
        <v>0</v>
      </c>
      <c r="C615" s="33">
        <f>STOCK!E758</f>
        <v>0</v>
      </c>
      <c r="D615" s="33">
        <f>STOCK!F758</f>
        <v>0</v>
      </c>
      <c r="E615" s="33">
        <f>STOCK!G758</f>
        <v>0</v>
      </c>
      <c r="F615" s="33">
        <f>STOCK!H758</f>
        <v>0</v>
      </c>
      <c r="G615" s="33">
        <f>STOCK!I758</f>
        <v>0</v>
      </c>
      <c r="H615" s="33">
        <f>STOCK!J758</f>
        <v>0</v>
      </c>
      <c r="I615" s="33">
        <f>STOCK!K758</f>
        <v>0</v>
      </c>
      <c r="J615" s="33">
        <f>STOCK!L758</f>
        <v>0</v>
      </c>
      <c r="K615" s="33">
        <f>STOCK!M758</f>
        <v>0</v>
      </c>
      <c r="L615" s="33">
        <f>STOCK!N758</f>
        <v>0</v>
      </c>
      <c r="U615" s="33">
        <v>1</v>
      </c>
      <c r="V615" s="33">
        <f>STOCK!Q758</f>
        <v>0</v>
      </c>
      <c r="X615" s="33">
        <v>0</v>
      </c>
      <c r="Y615" s="33">
        <f t="shared" si="11"/>
        <v>0</v>
      </c>
      <c r="AG615" s="33">
        <f>STOCK!A758</f>
        <v>0</v>
      </c>
      <c r="AI615" s="33">
        <v>0</v>
      </c>
    </row>
    <row r="616" spans="1:35" x14ac:dyDescent="0.15">
      <c r="A616" s="33">
        <f>STOCK!C759</f>
        <v>0</v>
      </c>
      <c r="B616" s="33">
        <f>STOCK!D759</f>
        <v>0</v>
      </c>
      <c r="C616" s="33">
        <f>STOCK!E759</f>
        <v>0</v>
      </c>
      <c r="D616" s="33">
        <f>STOCK!F759</f>
        <v>0</v>
      </c>
      <c r="E616" s="33">
        <f>STOCK!G759</f>
        <v>0</v>
      </c>
      <c r="F616" s="33">
        <f>STOCK!H759</f>
        <v>0</v>
      </c>
      <c r="G616" s="33">
        <f>STOCK!I759</f>
        <v>0</v>
      </c>
      <c r="H616" s="33">
        <f>STOCK!J759</f>
        <v>0</v>
      </c>
      <c r="I616" s="33">
        <f>STOCK!K759</f>
        <v>0</v>
      </c>
      <c r="J616" s="33">
        <f>STOCK!L759</f>
        <v>0</v>
      </c>
      <c r="K616" s="33">
        <f>STOCK!M759</f>
        <v>0</v>
      </c>
      <c r="L616" s="33">
        <f>STOCK!N759</f>
        <v>0</v>
      </c>
      <c r="U616" s="33">
        <v>1</v>
      </c>
      <c r="V616" s="33">
        <f>STOCK!Q759</f>
        <v>0</v>
      </c>
      <c r="X616" s="33">
        <v>0</v>
      </c>
      <c r="Y616" s="33">
        <f t="shared" si="11"/>
        <v>0</v>
      </c>
      <c r="AG616" s="33">
        <f>STOCK!A759</f>
        <v>0</v>
      </c>
      <c r="AI616" s="33">
        <v>0</v>
      </c>
    </row>
    <row r="617" spans="1:35" x14ac:dyDescent="0.15">
      <c r="A617" s="33">
        <f>STOCK!C760</f>
        <v>0</v>
      </c>
      <c r="B617" s="33">
        <f>STOCK!D760</f>
        <v>0</v>
      </c>
      <c r="C617" s="33">
        <f>STOCK!E760</f>
        <v>0</v>
      </c>
      <c r="D617" s="33">
        <f>STOCK!F760</f>
        <v>0</v>
      </c>
      <c r="E617" s="33">
        <f>STOCK!G760</f>
        <v>0</v>
      </c>
      <c r="F617" s="33">
        <f>STOCK!H760</f>
        <v>0</v>
      </c>
      <c r="G617" s="33">
        <f>STOCK!I760</f>
        <v>0</v>
      </c>
      <c r="H617" s="33">
        <f>STOCK!J760</f>
        <v>0</v>
      </c>
      <c r="I617" s="33">
        <f>STOCK!K760</f>
        <v>0</v>
      </c>
      <c r="J617" s="33">
        <f>STOCK!L760</f>
        <v>0</v>
      </c>
      <c r="K617" s="33">
        <f>STOCK!M760</f>
        <v>0</v>
      </c>
      <c r="L617" s="33">
        <f>STOCK!N760</f>
        <v>0</v>
      </c>
      <c r="U617" s="33">
        <v>1</v>
      </c>
      <c r="V617" s="33">
        <f>STOCK!Q760</f>
        <v>0</v>
      </c>
      <c r="X617" s="33">
        <v>0</v>
      </c>
      <c r="Y617" s="33">
        <f t="shared" si="11"/>
        <v>0</v>
      </c>
      <c r="AG617" s="33">
        <f>STOCK!A760</f>
        <v>0</v>
      </c>
      <c r="AI617" s="33">
        <v>0</v>
      </c>
    </row>
    <row r="618" spans="1:35" x14ac:dyDescent="0.15">
      <c r="A618" s="33">
        <f>STOCK!C761</f>
        <v>0</v>
      </c>
      <c r="B618" s="33">
        <f>STOCK!D761</f>
        <v>0</v>
      </c>
      <c r="C618" s="33">
        <f>STOCK!E761</f>
        <v>0</v>
      </c>
      <c r="D618" s="33">
        <f>STOCK!F761</f>
        <v>0</v>
      </c>
      <c r="E618" s="33">
        <f>STOCK!G761</f>
        <v>0</v>
      </c>
      <c r="F618" s="33">
        <f>STOCK!H761</f>
        <v>0</v>
      </c>
      <c r="G618" s="33">
        <f>STOCK!I761</f>
        <v>0</v>
      </c>
      <c r="H618" s="33">
        <f>STOCK!J761</f>
        <v>0</v>
      </c>
      <c r="I618" s="33">
        <f>STOCK!K761</f>
        <v>0</v>
      </c>
      <c r="J618" s="33">
        <f>STOCK!L761</f>
        <v>0</v>
      </c>
      <c r="K618" s="33">
        <f>STOCK!M761</f>
        <v>0</v>
      </c>
      <c r="L618" s="33">
        <f>STOCK!N761</f>
        <v>0</v>
      </c>
      <c r="U618" s="33">
        <v>1</v>
      </c>
      <c r="V618" s="33">
        <f>STOCK!Q761</f>
        <v>0</v>
      </c>
      <c r="X618" s="33">
        <v>0</v>
      </c>
      <c r="Y618" s="33">
        <f t="shared" si="11"/>
        <v>0</v>
      </c>
      <c r="AG618" s="33">
        <f>STOCK!A761</f>
        <v>0</v>
      </c>
      <c r="AI618" s="33">
        <v>0</v>
      </c>
    </row>
    <row r="619" spans="1:35" x14ac:dyDescent="0.15">
      <c r="A619" s="33">
        <f>STOCK!C762</f>
        <v>0</v>
      </c>
      <c r="B619" s="33">
        <f>STOCK!D762</f>
        <v>0</v>
      </c>
      <c r="C619" s="33">
        <f>STOCK!E762</f>
        <v>0</v>
      </c>
      <c r="D619" s="33">
        <f>STOCK!F762</f>
        <v>0</v>
      </c>
      <c r="E619" s="33">
        <f>STOCK!G762</f>
        <v>0</v>
      </c>
      <c r="F619" s="33">
        <f>STOCK!H762</f>
        <v>0</v>
      </c>
      <c r="G619" s="33">
        <f>STOCK!I762</f>
        <v>0</v>
      </c>
      <c r="H619" s="33">
        <f>STOCK!J762</f>
        <v>0</v>
      </c>
      <c r="I619" s="33">
        <f>STOCK!K762</f>
        <v>0</v>
      </c>
      <c r="J619" s="33">
        <f>STOCK!L762</f>
        <v>0</v>
      </c>
      <c r="K619" s="33">
        <f>STOCK!M762</f>
        <v>0</v>
      </c>
      <c r="L619" s="33">
        <f>STOCK!N762</f>
        <v>0</v>
      </c>
      <c r="U619" s="33">
        <v>1</v>
      </c>
      <c r="V619" s="33">
        <f>STOCK!Q762</f>
        <v>0</v>
      </c>
      <c r="X619" s="33">
        <v>0</v>
      </c>
      <c r="Y619" s="33">
        <f t="shared" si="11"/>
        <v>0</v>
      </c>
      <c r="AG619" s="33">
        <f>STOCK!A762</f>
        <v>0</v>
      </c>
      <c r="AI619" s="33">
        <v>0</v>
      </c>
    </row>
    <row r="620" spans="1:35" x14ac:dyDescent="0.15">
      <c r="A620" s="33">
        <f>STOCK!C763</f>
        <v>0</v>
      </c>
      <c r="B620" s="33">
        <f>STOCK!D763</f>
        <v>0</v>
      </c>
      <c r="C620" s="33">
        <f>STOCK!E763</f>
        <v>0</v>
      </c>
      <c r="D620" s="33">
        <f>STOCK!F763</f>
        <v>0</v>
      </c>
      <c r="E620" s="33">
        <f>STOCK!G763</f>
        <v>0</v>
      </c>
      <c r="F620" s="33">
        <f>STOCK!H763</f>
        <v>0</v>
      </c>
      <c r="G620" s="33">
        <f>STOCK!I763</f>
        <v>0</v>
      </c>
      <c r="H620" s="33">
        <f>STOCK!J763</f>
        <v>0</v>
      </c>
      <c r="I620" s="33">
        <f>STOCK!K763</f>
        <v>0</v>
      </c>
      <c r="J620" s="33">
        <f>STOCK!L763</f>
        <v>0</v>
      </c>
      <c r="K620" s="33">
        <f>STOCK!M763</f>
        <v>0</v>
      </c>
      <c r="L620" s="33">
        <f>STOCK!N763</f>
        <v>0</v>
      </c>
      <c r="U620" s="33">
        <v>1</v>
      </c>
      <c r="V620" s="33">
        <f>STOCK!Q763</f>
        <v>0</v>
      </c>
      <c r="X620" s="33">
        <v>0</v>
      </c>
      <c r="Y620" s="33">
        <f t="shared" si="11"/>
        <v>0</v>
      </c>
      <c r="AG620" s="33">
        <f>STOCK!A763</f>
        <v>0</v>
      </c>
      <c r="AI620" s="33">
        <v>0</v>
      </c>
    </row>
    <row r="621" spans="1:35" x14ac:dyDescent="0.15">
      <c r="A621" s="33">
        <f>STOCK!C764</f>
        <v>0</v>
      </c>
      <c r="B621" s="33">
        <f>STOCK!D764</f>
        <v>0</v>
      </c>
      <c r="C621" s="33">
        <f>STOCK!E764</f>
        <v>0</v>
      </c>
      <c r="D621" s="33">
        <f>STOCK!F764</f>
        <v>0</v>
      </c>
      <c r="E621" s="33">
        <f>STOCK!G764</f>
        <v>0</v>
      </c>
      <c r="F621" s="33">
        <f>STOCK!H764</f>
        <v>0</v>
      </c>
      <c r="G621" s="33">
        <f>STOCK!I764</f>
        <v>0</v>
      </c>
      <c r="H621" s="33">
        <f>STOCK!J764</f>
        <v>0</v>
      </c>
      <c r="I621" s="33">
        <f>STOCK!K764</f>
        <v>0</v>
      </c>
      <c r="J621" s="33">
        <f>STOCK!L764</f>
        <v>0</v>
      </c>
      <c r="K621" s="33">
        <f>STOCK!M764</f>
        <v>0</v>
      </c>
      <c r="L621" s="33">
        <f>STOCK!N764</f>
        <v>0</v>
      </c>
      <c r="U621" s="33">
        <v>1</v>
      </c>
      <c r="V621" s="33">
        <f>STOCK!Q764</f>
        <v>0</v>
      </c>
      <c r="X621" s="33">
        <v>0</v>
      </c>
      <c r="Y621" s="33">
        <f t="shared" si="11"/>
        <v>0</v>
      </c>
      <c r="AG621" s="33">
        <f>STOCK!A764</f>
        <v>0</v>
      </c>
      <c r="AI621" s="33">
        <v>0</v>
      </c>
    </row>
    <row r="622" spans="1:35" x14ac:dyDescent="0.15">
      <c r="A622" s="33">
        <f>STOCK!C765</f>
        <v>0</v>
      </c>
      <c r="B622" s="33">
        <f>STOCK!D765</f>
        <v>0</v>
      </c>
      <c r="C622" s="33">
        <f>STOCK!E765</f>
        <v>0</v>
      </c>
      <c r="D622" s="33">
        <f>STOCK!F765</f>
        <v>0</v>
      </c>
      <c r="E622" s="33">
        <f>STOCK!G765</f>
        <v>0</v>
      </c>
      <c r="F622" s="33">
        <f>STOCK!H765</f>
        <v>0</v>
      </c>
      <c r="G622" s="33">
        <f>STOCK!I765</f>
        <v>0</v>
      </c>
      <c r="H622" s="33">
        <f>STOCK!J765</f>
        <v>0</v>
      </c>
      <c r="I622" s="33">
        <f>STOCK!K765</f>
        <v>0</v>
      </c>
      <c r="J622" s="33">
        <f>STOCK!L765</f>
        <v>0</v>
      </c>
      <c r="K622" s="33">
        <f>STOCK!M765</f>
        <v>0</v>
      </c>
      <c r="L622" s="33">
        <f>STOCK!N765</f>
        <v>0</v>
      </c>
      <c r="U622" s="33">
        <v>1</v>
      </c>
      <c r="V622" s="33">
        <f>STOCK!Q765</f>
        <v>0</v>
      </c>
      <c r="X622" s="33">
        <v>0</v>
      </c>
      <c r="Y622" s="33">
        <f t="shared" si="11"/>
        <v>0</v>
      </c>
      <c r="AG622" s="33">
        <f>STOCK!A765</f>
        <v>0</v>
      </c>
      <c r="AI622" s="33">
        <v>0</v>
      </c>
    </row>
    <row r="623" spans="1:35" x14ac:dyDescent="0.15">
      <c r="A623" s="33">
        <f>STOCK!C766</f>
        <v>0</v>
      </c>
      <c r="B623" s="33">
        <f>STOCK!D766</f>
        <v>0</v>
      </c>
      <c r="C623" s="33">
        <f>STOCK!E766</f>
        <v>0</v>
      </c>
      <c r="D623" s="33">
        <f>STOCK!F766</f>
        <v>0</v>
      </c>
      <c r="E623" s="33">
        <f>STOCK!G766</f>
        <v>0</v>
      </c>
      <c r="F623" s="33">
        <f>STOCK!H766</f>
        <v>0</v>
      </c>
      <c r="G623" s="33">
        <f>STOCK!I766</f>
        <v>0</v>
      </c>
      <c r="H623" s="33">
        <f>STOCK!J766</f>
        <v>0</v>
      </c>
      <c r="I623" s="33">
        <f>STOCK!K766</f>
        <v>0</v>
      </c>
      <c r="J623" s="33">
        <f>STOCK!L766</f>
        <v>0</v>
      </c>
      <c r="K623" s="33">
        <f>STOCK!M766</f>
        <v>0</v>
      </c>
      <c r="L623" s="33">
        <f>STOCK!N766</f>
        <v>0</v>
      </c>
      <c r="U623" s="33">
        <v>1</v>
      </c>
      <c r="V623" s="33">
        <f>STOCK!Q766</f>
        <v>0</v>
      </c>
      <c r="X623" s="33">
        <v>0</v>
      </c>
      <c r="Y623" s="33">
        <f t="shared" si="11"/>
        <v>0</v>
      </c>
      <c r="AG623" s="33">
        <f>STOCK!A766</f>
        <v>0</v>
      </c>
      <c r="AI623" s="33">
        <v>0</v>
      </c>
    </row>
    <row r="624" spans="1:35" x14ac:dyDescent="0.15">
      <c r="A624" s="33">
        <f>STOCK!C767</f>
        <v>0</v>
      </c>
      <c r="B624" s="33">
        <f>STOCK!D767</f>
        <v>0</v>
      </c>
      <c r="C624" s="33">
        <f>STOCK!E767</f>
        <v>0</v>
      </c>
      <c r="D624" s="33">
        <f>STOCK!F767</f>
        <v>0</v>
      </c>
      <c r="E624" s="33">
        <f>STOCK!G767</f>
        <v>0</v>
      </c>
      <c r="F624" s="33">
        <f>STOCK!H767</f>
        <v>0</v>
      </c>
      <c r="G624" s="33">
        <f>STOCK!I767</f>
        <v>0</v>
      </c>
      <c r="H624" s="33">
        <f>STOCK!J767</f>
        <v>0</v>
      </c>
      <c r="I624" s="33">
        <f>STOCK!K767</f>
        <v>0</v>
      </c>
      <c r="J624" s="33">
        <f>STOCK!L767</f>
        <v>0</v>
      </c>
      <c r="K624" s="33">
        <f>STOCK!M767</f>
        <v>0</v>
      </c>
      <c r="L624" s="33">
        <f>STOCK!N767</f>
        <v>0</v>
      </c>
      <c r="U624" s="33">
        <v>1</v>
      </c>
      <c r="V624" s="33">
        <f>STOCK!Q767</f>
        <v>0</v>
      </c>
      <c r="X624" s="33">
        <v>0</v>
      </c>
      <c r="Y624" s="33">
        <f t="shared" si="11"/>
        <v>0</v>
      </c>
      <c r="AG624" s="33">
        <f>STOCK!A767</f>
        <v>0</v>
      </c>
      <c r="AI624" s="33">
        <v>0</v>
      </c>
    </row>
    <row r="625" spans="1:35" x14ac:dyDescent="0.15">
      <c r="A625" s="33">
        <f>STOCK!C768</f>
        <v>0</v>
      </c>
      <c r="B625" s="33">
        <f>STOCK!D768</f>
        <v>0</v>
      </c>
      <c r="C625" s="33">
        <f>STOCK!E768</f>
        <v>0</v>
      </c>
      <c r="D625" s="33">
        <f>STOCK!F768</f>
        <v>0</v>
      </c>
      <c r="E625" s="33">
        <f>STOCK!G768</f>
        <v>0</v>
      </c>
      <c r="F625" s="33">
        <f>STOCK!H768</f>
        <v>0</v>
      </c>
      <c r="G625" s="33">
        <f>STOCK!I768</f>
        <v>0</v>
      </c>
      <c r="H625" s="33">
        <f>STOCK!J768</f>
        <v>0</v>
      </c>
      <c r="I625" s="33">
        <f>STOCK!K768</f>
        <v>0</v>
      </c>
      <c r="J625" s="33">
        <f>STOCK!L768</f>
        <v>0</v>
      </c>
      <c r="K625" s="33">
        <f>STOCK!M768</f>
        <v>0</v>
      </c>
      <c r="L625" s="33">
        <f>STOCK!N768</f>
        <v>0</v>
      </c>
      <c r="U625" s="33">
        <v>1</v>
      </c>
      <c r="V625" s="33">
        <f>STOCK!Q768</f>
        <v>0</v>
      </c>
      <c r="X625" s="33">
        <v>0</v>
      </c>
      <c r="Y625" s="33">
        <f t="shared" si="11"/>
        <v>0</v>
      </c>
      <c r="AG625" s="33">
        <f>STOCK!A768</f>
        <v>0</v>
      </c>
      <c r="AI625" s="33">
        <v>0</v>
      </c>
    </row>
    <row r="626" spans="1:35" x14ac:dyDescent="0.15">
      <c r="A626" s="33">
        <f>STOCK!C769</f>
        <v>0</v>
      </c>
      <c r="B626" s="33">
        <f>STOCK!D769</f>
        <v>0</v>
      </c>
      <c r="C626" s="33">
        <f>STOCK!E769</f>
        <v>0</v>
      </c>
      <c r="D626" s="33">
        <f>STOCK!F769</f>
        <v>0</v>
      </c>
      <c r="E626" s="33">
        <f>STOCK!G769</f>
        <v>0</v>
      </c>
      <c r="F626" s="33">
        <f>STOCK!H769</f>
        <v>0</v>
      </c>
      <c r="G626" s="33">
        <f>STOCK!I769</f>
        <v>0</v>
      </c>
      <c r="H626" s="33">
        <f>STOCK!J769</f>
        <v>0</v>
      </c>
      <c r="I626" s="33">
        <f>STOCK!K769</f>
        <v>0</v>
      </c>
      <c r="J626" s="33">
        <f>STOCK!L769</f>
        <v>0</v>
      </c>
      <c r="K626" s="33">
        <f>STOCK!M769</f>
        <v>0</v>
      </c>
      <c r="L626" s="33">
        <f>STOCK!N769</f>
        <v>0</v>
      </c>
      <c r="U626" s="33">
        <v>1</v>
      </c>
      <c r="V626" s="33">
        <f>STOCK!Q769</f>
        <v>0</v>
      </c>
      <c r="X626" s="33">
        <v>0</v>
      </c>
      <c r="Y626" s="33">
        <f t="shared" si="11"/>
        <v>0</v>
      </c>
      <c r="AG626" s="33">
        <f>STOCK!A769</f>
        <v>0</v>
      </c>
      <c r="AI626" s="33">
        <v>0</v>
      </c>
    </row>
    <row r="627" spans="1:35" x14ac:dyDescent="0.15">
      <c r="A627" s="33">
        <f>STOCK!C770</f>
        <v>0</v>
      </c>
      <c r="B627" s="33">
        <f>STOCK!D770</f>
        <v>0</v>
      </c>
      <c r="C627" s="33">
        <f>STOCK!E770</f>
        <v>0</v>
      </c>
      <c r="D627" s="33">
        <f>STOCK!F770</f>
        <v>0</v>
      </c>
      <c r="E627" s="33">
        <f>STOCK!G770</f>
        <v>0</v>
      </c>
      <c r="F627" s="33">
        <f>STOCK!H770</f>
        <v>0</v>
      </c>
      <c r="G627" s="33">
        <f>STOCK!I770</f>
        <v>0</v>
      </c>
      <c r="H627" s="33">
        <f>STOCK!J770</f>
        <v>0</v>
      </c>
      <c r="I627" s="33">
        <f>STOCK!K770</f>
        <v>0</v>
      </c>
      <c r="J627" s="33">
        <f>STOCK!L770</f>
        <v>0</v>
      </c>
      <c r="K627" s="33">
        <f>STOCK!M770</f>
        <v>0</v>
      </c>
      <c r="L627" s="33">
        <f>STOCK!N770</f>
        <v>0</v>
      </c>
      <c r="U627" s="33">
        <v>1</v>
      </c>
      <c r="V627" s="33">
        <f>STOCK!Q770</f>
        <v>0</v>
      </c>
      <c r="X627" s="33">
        <v>0</v>
      </c>
      <c r="Y627" s="33">
        <f t="shared" si="11"/>
        <v>0</v>
      </c>
      <c r="AG627" s="33">
        <f>STOCK!A770</f>
        <v>0</v>
      </c>
      <c r="AI627" s="33">
        <v>0</v>
      </c>
    </row>
    <row r="628" spans="1:35" x14ac:dyDescent="0.15">
      <c r="A628" s="33">
        <f>STOCK!C771</f>
        <v>0</v>
      </c>
      <c r="B628" s="33">
        <f>STOCK!D771</f>
        <v>0</v>
      </c>
      <c r="C628" s="33">
        <f>STOCK!E771</f>
        <v>0</v>
      </c>
      <c r="D628" s="33">
        <f>STOCK!F771</f>
        <v>0</v>
      </c>
      <c r="E628" s="33">
        <f>STOCK!G771</f>
        <v>0</v>
      </c>
      <c r="F628" s="33">
        <f>STOCK!H771</f>
        <v>0</v>
      </c>
      <c r="G628" s="33">
        <f>STOCK!I771</f>
        <v>0</v>
      </c>
      <c r="H628" s="33">
        <f>STOCK!J771</f>
        <v>0</v>
      </c>
      <c r="I628" s="33">
        <f>STOCK!K771</f>
        <v>0</v>
      </c>
      <c r="J628" s="33">
        <f>STOCK!L771</f>
        <v>0</v>
      </c>
      <c r="K628" s="33">
        <f>STOCK!M771</f>
        <v>0</v>
      </c>
      <c r="L628" s="33">
        <f>STOCK!N771</f>
        <v>0</v>
      </c>
      <c r="U628" s="33">
        <v>1</v>
      </c>
      <c r="V628" s="33">
        <f>STOCK!Q771</f>
        <v>0</v>
      </c>
      <c r="X628" s="33">
        <v>0</v>
      </c>
      <c r="Y628" s="33">
        <f t="shared" si="11"/>
        <v>0</v>
      </c>
      <c r="AG628" s="33">
        <f>STOCK!A771</f>
        <v>0</v>
      </c>
      <c r="AI628" s="33">
        <v>0</v>
      </c>
    </row>
    <row r="629" spans="1:35" x14ac:dyDescent="0.15">
      <c r="A629" s="33">
        <f>STOCK!C772</f>
        <v>0</v>
      </c>
      <c r="B629" s="33">
        <f>STOCK!D772</f>
        <v>0</v>
      </c>
      <c r="C629" s="33">
        <f>STOCK!E772</f>
        <v>0</v>
      </c>
      <c r="D629" s="33">
        <f>STOCK!F772</f>
        <v>0</v>
      </c>
      <c r="E629" s="33">
        <f>STOCK!G772</f>
        <v>0</v>
      </c>
      <c r="F629" s="33">
        <f>STOCK!H772</f>
        <v>0</v>
      </c>
      <c r="G629" s="33">
        <f>STOCK!I772</f>
        <v>0</v>
      </c>
      <c r="H629" s="33">
        <f>STOCK!J772</f>
        <v>0</v>
      </c>
      <c r="I629" s="33">
        <f>STOCK!K772</f>
        <v>0</v>
      </c>
      <c r="J629" s="33">
        <f>STOCK!L772</f>
        <v>0</v>
      </c>
      <c r="K629" s="33">
        <f>STOCK!M772</f>
        <v>0</v>
      </c>
      <c r="L629" s="33">
        <f>STOCK!N772</f>
        <v>0</v>
      </c>
      <c r="U629" s="33">
        <v>1</v>
      </c>
      <c r="V629" s="33">
        <f>STOCK!Q772</f>
        <v>0</v>
      </c>
      <c r="X629" s="33">
        <v>0</v>
      </c>
      <c r="Y629" s="33">
        <f t="shared" si="11"/>
        <v>0</v>
      </c>
      <c r="AG629" s="33">
        <f>STOCK!A772</f>
        <v>0</v>
      </c>
      <c r="AI629" s="33">
        <v>0</v>
      </c>
    </row>
    <row r="630" spans="1:35" x14ac:dyDescent="0.15">
      <c r="A630" s="33">
        <f>STOCK!C773</f>
        <v>0</v>
      </c>
      <c r="B630" s="33">
        <f>STOCK!D773</f>
        <v>0</v>
      </c>
      <c r="C630" s="33">
        <f>STOCK!E773</f>
        <v>0</v>
      </c>
      <c r="D630" s="33">
        <f>STOCK!F773</f>
        <v>0</v>
      </c>
      <c r="E630" s="33">
        <f>STOCK!G773</f>
        <v>0</v>
      </c>
      <c r="F630" s="33">
        <f>STOCK!H773</f>
        <v>0</v>
      </c>
      <c r="G630" s="33">
        <f>STOCK!I773</f>
        <v>0</v>
      </c>
      <c r="H630" s="33">
        <f>STOCK!J773</f>
        <v>0</v>
      </c>
      <c r="I630" s="33">
        <f>STOCK!K773</f>
        <v>0</v>
      </c>
      <c r="J630" s="33">
        <f>STOCK!L773</f>
        <v>0</v>
      </c>
      <c r="K630" s="33">
        <f>STOCK!M773</f>
        <v>0</v>
      </c>
      <c r="L630" s="33">
        <f>STOCK!N773</f>
        <v>0</v>
      </c>
      <c r="U630" s="33">
        <v>1</v>
      </c>
      <c r="V630" s="33">
        <f>STOCK!Q773</f>
        <v>0</v>
      </c>
      <c r="X630" s="33">
        <v>0</v>
      </c>
      <c r="Y630" s="33">
        <f t="shared" si="11"/>
        <v>0</v>
      </c>
      <c r="AG630" s="33">
        <f>STOCK!A773</f>
        <v>0</v>
      </c>
      <c r="AI630" s="33">
        <v>0</v>
      </c>
    </row>
    <row r="631" spans="1:35" x14ac:dyDescent="0.15">
      <c r="A631" s="33">
        <f>STOCK!C774</f>
        <v>0</v>
      </c>
      <c r="B631" s="33">
        <f>STOCK!D774</f>
        <v>0</v>
      </c>
      <c r="C631" s="33">
        <f>STOCK!E774</f>
        <v>0</v>
      </c>
      <c r="D631" s="33">
        <f>STOCK!F774</f>
        <v>0</v>
      </c>
      <c r="E631" s="33">
        <f>STOCK!G774</f>
        <v>0</v>
      </c>
      <c r="F631" s="33">
        <f>STOCK!H774</f>
        <v>0</v>
      </c>
      <c r="G631" s="33">
        <f>STOCK!I774</f>
        <v>0</v>
      </c>
      <c r="H631" s="33">
        <f>STOCK!J774</f>
        <v>0</v>
      </c>
      <c r="I631" s="33">
        <f>STOCK!K774</f>
        <v>0</v>
      </c>
      <c r="J631" s="33">
        <f>STOCK!L774</f>
        <v>0</v>
      </c>
      <c r="K631" s="33">
        <f>STOCK!M774</f>
        <v>0</v>
      </c>
      <c r="L631" s="33">
        <f>STOCK!N774</f>
        <v>0</v>
      </c>
      <c r="U631" s="33">
        <v>1</v>
      </c>
      <c r="V631" s="33">
        <f>STOCK!Q774</f>
        <v>0</v>
      </c>
      <c r="X631" s="33">
        <v>0</v>
      </c>
      <c r="Y631" s="33">
        <f t="shared" si="11"/>
        <v>0</v>
      </c>
      <c r="AG631" s="33">
        <f>STOCK!A774</f>
        <v>0</v>
      </c>
      <c r="AI631" s="33">
        <v>0</v>
      </c>
    </row>
    <row r="632" spans="1:35" x14ac:dyDescent="0.15">
      <c r="A632" s="33">
        <f>STOCK!C775</f>
        <v>0</v>
      </c>
      <c r="B632" s="33">
        <f>STOCK!D775</f>
        <v>0</v>
      </c>
      <c r="C632" s="33">
        <f>STOCK!E775</f>
        <v>0</v>
      </c>
      <c r="D632" s="33">
        <f>STOCK!F775</f>
        <v>0</v>
      </c>
      <c r="E632" s="33">
        <f>STOCK!G775</f>
        <v>0</v>
      </c>
      <c r="F632" s="33">
        <f>STOCK!H775</f>
        <v>0</v>
      </c>
      <c r="G632" s="33">
        <f>STOCK!I775</f>
        <v>0</v>
      </c>
      <c r="H632" s="33">
        <f>STOCK!J775</f>
        <v>0</v>
      </c>
      <c r="I632" s="33">
        <f>STOCK!K775</f>
        <v>0</v>
      </c>
      <c r="J632" s="33">
        <f>STOCK!L775</f>
        <v>0</v>
      </c>
      <c r="K632" s="33">
        <f>STOCK!M775</f>
        <v>0</v>
      </c>
      <c r="L632" s="33">
        <f>STOCK!N775</f>
        <v>0</v>
      </c>
      <c r="U632" s="33">
        <v>1</v>
      </c>
      <c r="V632" s="33">
        <f>STOCK!Q775</f>
        <v>0</v>
      </c>
      <c r="X632" s="33">
        <v>0</v>
      </c>
      <c r="Y632" s="33">
        <f t="shared" si="11"/>
        <v>0</v>
      </c>
      <c r="AG632" s="33">
        <f>STOCK!A775</f>
        <v>0</v>
      </c>
      <c r="AI632" s="33">
        <v>0</v>
      </c>
    </row>
    <row r="633" spans="1:35" x14ac:dyDescent="0.15">
      <c r="A633" s="33">
        <f>STOCK!C776</f>
        <v>0</v>
      </c>
      <c r="B633" s="33">
        <f>STOCK!D776</f>
        <v>0</v>
      </c>
      <c r="C633" s="33">
        <f>STOCK!E776</f>
        <v>0</v>
      </c>
      <c r="D633" s="33">
        <f>STOCK!F776</f>
        <v>0</v>
      </c>
      <c r="E633" s="33">
        <f>STOCK!G776</f>
        <v>0</v>
      </c>
      <c r="F633" s="33">
        <f>STOCK!H776</f>
        <v>0</v>
      </c>
      <c r="G633" s="33">
        <f>STOCK!I776</f>
        <v>0</v>
      </c>
      <c r="H633" s="33">
        <f>STOCK!J776</f>
        <v>0</v>
      </c>
      <c r="I633" s="33">
        <f>STOCK!K776</f>
        <v>0</v>
      </c>
      <c r="J633" s="33">
        <f>STOCK!L776</f>
        <v>0</v>
      </c>
      <c r="K633" s="33">
        <f>STOCK!M776</f>
        <v>0</v>
      </c>
      <c r="L633" s="33">
        <f>STOCK!N776</f>
        <v>0</v>
      </c>
      <c r="U633" s="33">
        <v>1</v>
      </c>
      <c r="V633" s="33">
        <f>STOCK!Q776</f>
        <v>0</v>
      </c>
      <c r="X633" s="33">
        <v>0</v>
      </c>
      <c r="Y633" s="33">
        <f t="shared" si="11"/>
        <v>0</v>
      </c>
      <c r="AG633" s="33">
        <f>STOCK!A776</f>
        <v>0</v>
      </c>
      <c r="AI633" s="33">
        <v>0</v>
      </c>
    </row>
    <row r="634" spans="1:35" x14ac:dyDescent="0.15">
      <c r="A634" s="33">
        <f>STOCK!C777</f>
        <v>0</v>
      </c>
      <c r="B634" s="33">
        <f>STOCK!D777</f>
        <v>0</v>
      </c>
      <c r="C634" s="33">
        <f>STOCK!E777</f>
        <v>0</v>
      </c>
      <c r="D634" s="33">
        <f>STOCK!F777</f>
        <v>0</v>
      </c>
      <c r="E634" s="33">
        <f>STOCK!G777</f>
        <v>0</v>
      </c>
      <c r="F634" s="33">
        <f>STOCK!H777</f>
        <v>0</v>
      </c>
      <c r="G634" s="33">
        <f>STOCK!I777</f>
        <v>0</v>
      </c>
      <c r="H634" s="33">
        <f>STOCK!J777</f>
        <v>0</v>
      </c>
      <c r="I634" s="33">
        <f>STOCK!K777</f>
        <v>0</v>
      </c>
      <c r="J634" s="33">
        <f>STOCK!L777</f>
        <v>0</v>
      </c>
      <c r="K634" s="33">
        <f>STOCK!M777</f>
        <v>0</v>
      </c>
      <c r="L634" s="33">
        <f>STOCK!N777</f>
        <v>0</v>
      </c>
      <c r="U634" s="33">
        <v>1</v>
      </c>
      <c r="V634" s="33">
        <f>STOCK!Q777</f>
        <v>0</v>
      </c>
      <c r="X634" s="33">
        <v>0</v>
      </c>
      <c r="Y634" s="33">
        <f t="shared" si="11"/>
        <v>0</v>
      </c>
      <c r="AG634" s="33">
        <f>STOCK!A777</f>
        <v>0</v>
      </c>
      <c r="AI634" s="33">
        <v>0</v>
      </c>
    </row>
    <row r="635" spans="1:35" x14ac:dyDescent="0.15">
      <c r="A635" s="33">
        <f>STOCK!C778</f>
        <v>0</v>
      </c>
      <c r="B635" s="33">
        <f>STOCK!D778</f>
        <v>0</v>
      </c>
      <c r="C635" s="33">
        <f>STOCK!E778</f>
        <v>0</v>
      </c>
      <c r="D635" s="33">
        <f>STOCK!F778</f>
        <v>0</v>
      </c>
      <c r="E635" s="33">
        <f>STOCK!G778</f>
        <v>0</v>
      </c>
      <c r="F635" s="33">
        <f>STOCK!H778</f>
        <v>0</v>
      </c>
      <c r="G635" s="33">
        <f>STOCK!I778</f>
        <v>0</v>
      </c>
      <c r="H635" s="33">
        <f>STOCK!J778</f>
        <v>0</v>
      </c>
      <c r="I635" s="33">
        <f>STOCK!K778</f>
        <v>0</v>
      </c>
      <c r="J635" s="33">
        <f>STOCK!L778</f>
        <v>0</v>
      </c>
      <c r="K635" s="33">
        <f>STOCK!M778</f>
        <v>0</v>
      </c>
      <c r="L635" s="33">
        <f>STOCK!N778</f>
        <v>0</v>
      </c>
      <c r="U635" s="33">
        <v>1</v>
      </c>
      <c r="V635" s="33">
        <f>STOCK!Q778</f>
        <v>0</v>
      </c>
      <c r="X635" s="33">
        <v>0</v>
      </c>
      <c r="Y635" s="33">
        <f t="shared" si="11"/>
        <v>0</v>
      </c>
      <c r="AG635" s="33">
        <f>STOCK!A778</f>
        <v>0</v>
      </c>
      <c r="AI635" s="33">
        <v>0</v>
      </c>
    </row>
    <row r="636" spans="1:35" x14ac:dyDescent="0.15">
      <c r="A636" s="33">
        <f>STOCK!C779</f>
        <v>0</v>
      </c>
      <c r="B636" s="33">
        <f>STOCK!D779</f>
        <v>0</v>
      </c>
      <c r="C636" s="33">
        <f>STOCK!E779</f>
        <v>0</v>
      </c>
      <c r="D636" s="33">
        <f>STOCK!F779</f>
        <v>0</v>
      </c>
      <c r="E636" s="33">
        <f>STOCK!G779</f>
        <v>0</v>
      </c>
      <c r="F636" s="33">
        <f>STOCK!H779</f>
        <v>0</v>
      </c>
      <c r="G636" s="33">
        <f>STOCK!I779</f>
        <v>0</v>
      </c>
      <c r="H636" s="33">
        <f>STOCK!J779</f>
        <v>0</v>
      </c>
      <c r="I636" s="33">
        <f>STOCK!K779</f>
        <v>0</v>
      </c>
      <c r="J636" s="33">
        <f>STOCK!L779</f>
        <v>0</v>
      </c>
      <c r="K636" s="33">
        <f>STOCK!M779</f>
        <v>0</v>
      </c>
      <c r="L636" s="33">
        <f>STOCK!N779</f>
        <v>0</v>
      </c>
      <c r="U636" s="33">
        <v>1</v>
      </c>
      <c r="V636" s="33">
        <f>STOCK!Q779</f>
        <v>0</v>
      </c>
      <c r="X636" s="33">
        <v>0</v>
      </c>
      <c r="Y636" s="33">
        <f t="shared" si="11"/>
        <v>0</v>
      </c>
      <c r="AG636" s="33">
        <f>STOCK!A779</f>
        <v>0</v>
      </c>
      <c r="AI636" s="33">
        <v>0</v>
      </c>
    </row>
    <row r="637" spans="1:35" x14ac:dyDescent="0.15">
      <c r="A637" s="33">
        <f>STOCK!C780</f>
        <v>0</v>
      </c>
      <c r="B637" s="33">
        <f>STOCK!D780</f>
        <v>0</v>
      </c>
      <c r="C637" s="33">
        <f>STOCK!E780</f>
        <v>0</v>
      </c>
      <c r="D637" s="33">
        <f>STOCK!F780</f>
        <v>0</v>
      </c>
      <c r="E637" s="33">
        <f>STOCK!G780</f>
        <v>0</v>
      </c>
      <c r="F637" s="33">
        <f>STOCK!H780</f>
        <v>0</v>
      </c>
      <c r="G637" s="33">
        <f>STOCK!I780</f>
        <v>0</v>
      </c>
      <c r="H637" s="33">
        <f>STOCK!J780</f>
        <v>0</v>
      </c>
      <c r="I637" s="33">
        <f>STOCK!K780</f>
        <v>0</v>
      </c>
      <c r="J637" s="33">
        <f>STOCK!L780</f>
        <v>0</v>
      </c>
      <c r="K637" s="33">
        <f>STOCK!M780</f>
        <v>0</v>
      </c>
      <c r="L637" s="33">
        <f>STOCK!N780</f>
        <v>0</v>
      </c>
      <c r="U637" s="33">
        <v>1</v>
      </c>
      <c r="V637" s="33">
        <f>STOCK!Q780</f>
        <v>0</v>
      </c>
      <c r="X637" s="33">
        <v>0</v>
      </c>
      <c r="Y637" s="33">
        <f t="shared" si="11"/>
        <v>0</v>
      </c>
      <c r="AG637" s="33">
        <f>STOCK!A780</f>
        <v>0</v>
      </c>
      <c r="AI637" s="33">
        <v>0</v>
      </c>
    </row>
    <row r="638" spans="1:35" x14ac:dyDescent="0.15">
      <c r="A638" s="33">
        <f>STOCK!C781</f>
        <v>0</v>
      </c>
      <c r="B638" s="33">
        <f>STOCK!D781</f>
        <v>0</v>
      </c>
      <c r="C638" s="33">
        <f>STOCK!E781</f>
        <v>0</v>
      </c>
      <c r="D638" s="33">
        <f>STOCK!F781</f>
        <v>0</v>
      </c>
      <c r="E638" s="33">
        <f>STOCK!G781</f>
        <v>0</v>
      </c>
      <c r="F638" s="33">
        <f>STOCK!H781</f>
        <v>0</v>
      </c>
      <c r="G638" s="33">
        <f>STOCK!I781</f>
        <v>0</v>
      </c>
      <c r="H638" s="33">
        <f>STOCK!J781</f>
        <v>0</v>
      </c>
      <c r="I638" s="33">
        <f>STOCK!K781</f>
        <v>0</v>
      </c>
      <c r="J638" s="33">
        <f>STOCK!L781</f>
        <v>0</v>
      </c>
      <c r="K638" s="33">
        <f>STOCK!M781</f>
        <v>0</v>
      </c>
      <c r="L638" s="33">
        <f>STOCK!N781</f>
        <v>0</v>
      </c>
      <c r="U638" s="33">
        <v>1</v>
      </c>
      <c r="V638" s="33">
        <f>STOCK!Q781</f>
        <v>0</v>
      </c>
      <c r="X638" s="33">
        <v>0</v>
      </c>
      <c r="Y638" s="33">
        <f t="shared" si="11"/>
        <v>0</v>
      </c>
      <c r="AG638" s="33">
        <f>STOCK!A781</f>
        <v>0</v>
      </c>
      <c r="AI638" s="33">
        <v>0</v>
      </c>
    </row>
    <row r="639" spans="1:35" x14ac:dyDescent="0.15">
      <c r="A639" s="33">
        <f>STOCK!C782</f>
        <v>0</v>
      </c>
      <c r="B639" s="33">
        <f>STOCK!D782</f>
        <v>0</v>
      </c>
      <c r="C639" s="33">
        <f>STOCK!E782</f>
        <v>0</v>
      </c>
      <c r="D639" s="33">
        <f>STOCK!F782</f>
        <v>0</v>
      </c>
      <c r="E639" s="33">
        <f>STOCK!G782</f>
        <v>0</v>
      </c>
      <c r="F639" s="33">
        <f>STOCK!H782</f>
        <v>0</v>
      </c>
      <c r="G639" s="33">
        <f>STOCK!I782</f>
        <v>0</v>
      </c>
      <c r="H639" s="33">
        <f>STOCK!J782</f>
        <v>0</v>
      </c>
      <c r="I639" s="33">
        <f>STOCK!K782</f>
        <v>0</v>
      </c>
      <c r="J639" s="33">
        <f>STOCK!L782</f>
        <v>0</v>
      </c>
      <c r="K639" s="33">
        <f>STOCK!M782</f>
        <v>0</v>
      </c>
      <c r="L639" s="33">
        <f>STOCK!N782</f>
        <v>0</v>
      </c>
      <c r="U639" s="33">
        <v>1</v>
      </c>
      <c r="V639" s="33">
        <f>STOCK!Q782</f>
        <v>0</v>
      </c>
      <c r="X639" s="33">
        <v>0</v>
      </c>
      <c r="Y639" s="33">
        <f t="shared" si="11"/>
        <v>0</v>
      </c>
      <c r="AG639" s="33">
        <f>STOCK!A782</f>
        <v>0</v>
      </c>
      <c r="AI639" s="33">
        <v>0</v>
      </c>
    </row>
    <row r="640" spans="1:35" x14ac:dyDescent="0.15">
      <c r="A640" s="33">
        <f>STOCK!C783</f>
        <v>0</v>
      </c>
      <c r="B640" s="33">
        <f>STOCK!D783</f>
        <v>0</v>
      </c>
      <c r="C640" s="33">
        <f>STOCK!E783</f>
        <v>0</v>
      </c>
      <c r="D640" s="33">
        <f>STOCK!F783</f>
        <v>0</v>
      </c>
      <c r="E640" s="33">
        <f>STOCK!G783</f>
        <v>0</v>
      </c>
      <c r="F640" s="33">
        <f>STOCK!H783</f>
        <v>0</v>
      </c>
      <c r="G640" s="33">
        <f>STOCK!I783</f>
        <v>0</v>
      </c>
      <c r="H640" s="33">
        <f>STOCK!J783</f>
        <v>0</v>
      </c>
      <c r="I640" s="33">
        <f>STOCK!K783</f>
        <v>0</v>
      </c>
      <c r="J640" s="33">
        <f>STOCK!L783</f>
        <v>0</v>
      </c>
      <c r="K640" s="33">
        <f>STOCK!M783</f>
        <v>0</v>
      </c>
      <c r="L640" s="33">
        <f>STOCK!N783</f>
        <v>0</v>
      </c>
      <c r="U640" s="33">
        <v>1</v>
      </c>
      <c r="V640" s="33">
        <f>STOCK!Q783</f>
        <v>0</v>
      </c>
      <c r="X640" s="33">
        <v>0</v>
      </c>
      <c r="Y640" s="33">
        <f t="shared" si="11"/>
        <v>0</v>
      </c>
      <c r="AG640" s="33">
        <f>STOCK!A783</f>
        <v>0</v>
      </c>
      <c r="AI640" s="33">
        <v>0</v>
      </c>
    </row>
    <row r="641" spans="1:35" x14ac:dyDescent="0.15">
      <c r="A641" s="33">
        <f>STOCK!C784</f>
        <v>0</v>
      </c>
      <c r="B641" s="33">
        <f>STOCK!D784</f>
        <v>0</v>
      </c>
      <c r="C641" s="33">
        <f>STOCK!E784</f>
        <v>0</v>
      </c>
      <c r="D641" s="33">
        <f>STOCK!F784</f>
        <v>0</v>
      </c>
      <c r="E641" s="33">
        <f>STOCK!G784</f>
        <v>0</v>
      </c>
      <c r="F641" s="33">
        <f>STOCK!H784</f>
        <v>0</v>
      </c>
      <c r="G641" s="33">
        <f>STOCK!I784</f>
        <v>0</v>
      </c>
      <c r="H641" s="33">
        <f>STOCK!J784</f>
        <v>0</v>
      </c>
      <c r="I641" s="33">
        <f>STOCK!K784</f>
        <v>0</v>
      </c>
      <c r="J641" s="33">
        <f>STOCK!L784</f>
        <v>0</v>
      </c>
      <c r="K641" s="33">
        <f>STOCK!M784</f>
        <v>0</v>
      </c>
      <c r="L641" s="33">
        <f>STOCK!N784</f>
        <v>0</v>
      </c>
      <c r="U641" s="33">
        <v>1</v>
      </c>
      <c r="V641" s="33">
        <f>STOCK!Q784</f>
        <v>0</v>
      </c>
      <c r="X641" s="33">
        <v>0</v>
      </c>
      <c r="Y641" s="33">
        <f t="shared" si="11"/>
        <v>0</v>
      </c>
      <c r="AG641" s="33">
        <f>STOCK!A784</f>
        <v>0</v>
      </c>
      <c r="AI641" s="33">
        <v>0</v>
      </c>
    </row>
    <row r="642" spans="1:35" x14ac:dyDescent="0.15">
      <c r="A642" s="33">
        <f>STOCK!C785</f>
        <v>0</v>
      </c>
      <c r="B642" s="33">
        <f>STOCK!D785</f>
        <v>0</v>
      </c>
      <c r="C642" s="33">
        <f>STOCK!E785</f>
        <v>0</v>
      </c>
      <c r="D642" s="33">
        <f>STOCK!F785</f>
        <v>0</v>
      </c>
      <c r="E642" s="33">
        <f>STOCK!G785</f>
        <v>0</v>
      </c>
      <c r="F642" s="33">
        <f>STOCK!H785</f>
        <v>0</v>
      </c>
      <c r="G642" s="33">
        <f>STOCK!I785</f>
        <v>0</v>
      </c>
      <c r="H642" s="33">
        <f>STOCK!J785</f>
        <v>0</v>
      </c>
      <c r="I642" s="33">
        <f>STOCK!K785</f>
        <v>0</v>
      </c>
      <c r="J642" s="33">
        <f>STOCK!L785</f>
        <v>0</v>
      </c>
      <c r="K642" s="33">
        <f>STOCK!M785</f>
        <v>0</v>
      </c>
      <c r="L642" s="33">
        <f>STOCK!N785</f>
        <v>0</v>
      </c>
      <c r="U642" s="33">
        <v>1</v>
      </c>
      <c r="V642" s="33">
        <f>STOCK!Q785</f>
        <v>0</v>
      </c>
      <c r="X642" s="33">
        <v>0</v>
      </c>
      <c r="Y642" s="33">
        <f t="shared" si="11"/>
        <v>0</v>
      </c>
      <c r="AG642" s="33">
        <f>STOCK!A785</f>
        <v>0</v>
      </c>
      <c r="AI642" s="33">
        <v>0</v>
      </c>
    </row>
    <row r="643" spans="1:35" x14ac:dyDescent="0.15">
      <c r="A643" s="33">
        <f>STOCK!C786</f>
        <v>0</v>
      </c>
      <c r="B643" s="33">
        <f>STOCK!D786</f>
        <v>0</v>
      </c>
      <c r="C643" s="33">
        <f>STOCK!E786</f>
        <v>0</v>
      </c>
      <c r="D643" s="33">
        <f>STOCK!F786</f>
        <v>0</v>
      </c>
      <c r="E643" s="33">
        <f>STOCK!G786</f>
        <v>0</v>
      </c>
      <c r="F643" s="33">
        <f>STOCK!H786</f>
        <v>0</v>
      </c>
      <c r="G643" s="33">
        <f>STOCK!I786</f>
        <v>0</v>
      </c>
      <c r="H643" s="33">
        <f>STOCK!J786</f>
        <v>0</v>
      </c>
      <c r="I643" s="33">
        <f>STOCK!K786</f>
        <v>0</v>
      </c>
      <c r="J643" s="33">
        <f>STOCK!L786</f>
        <v>0</v>
      </c>
      <c r="K643" s="33">
        <f>STOCK!M786</f>
        <v>0</v>
      </c>
      <c r="L643" s="33">
        <f>STOCK!N786</f>
        <v>0</v>
      </c>
      <c r="U643" s="33">
        <v>1</v>
      </c>
      <c r="V643" s="33">
        <f>STOCK!Q786</f>
        <v>0</v>
      </c>
      <c r="X643" s="33">
        <v>0</v>
      </c>
      <c r="Y643" s="33">
        <f t="shared" si="11"/>
        <v>0</v>
      </c>
      <c r="AG643" s="33">
        <f>STOCK!A786</f>
        <v>0</v>
      </c>
      <c r="AI643" s="33">
        <v>0</v>
      </c>
    </row>
    <row r="644" spans="1:35" x14ac:dyDescent="0.15">
      <c r="A644" s="33">
        <f>STOCK!C787</f>
        <v>0</v>
      </c>
      <c r="B644" s="33">
        <f>STOCK!D787</f>
        <v>0</v>
      </c>
      <c r="C644" s="33">
        <f>STOCK!E787</f>
        <v>0</v>
      </c>
      <c r="D644" s="33">
        <f>STOCK!F787</f>
        <v>0</v>
      </c>
      <c r="E644" s="33">
        <f>STOCK!G787</f>
        <v>0</v>
      </c>
      <c r="F644" s="33">
        <f>STOCK!H787</f>
        <v>0</v>
      </c>
      <c r="G644" s="33">
        <f>STOCK!I787</f>
        <v>0</v>
      </c>
      <c r="H644" s="33">
        <f>STOCK!J787</f>
        <v>0</v>
      </c>
      <c r="I644" s="33">
        <f>STOCK!K787</f>
        <v>0</v>
      </c>
      <c r="J644" s="33">
        <f>STOCK!L787</f>
        <v>0</v>
      </c>
      <c r="K644" s="33">
        <f>STOCK!M787</f>
        <v>0</v>
      </c>
      <c r="L644" s="33">
        <f>STOCK!N787</f>
        <v>0</v>
      </c>
      <c r="U644" s="33">
        <v>1</v>
      </c>
      <c r="V644" s="33">
        <f>STOCK!Q787</f>
        <v>0</v>
      </c>
      <c r="X644" s="33">
        <v>0</v>
      </c>
      <c r="Y644" s="33">
        <f t="shared" si="11"/>
        <v>0</v>
      </c>
      <c r="AG644" s="33">
        <f>STOCK!A787</f>
        <v>0</v>
      </c>
      <c r="AI644" s="33">
        <v>0</v>
      </c>
    </row>
    <row r="645" spans="1:35" x14ac:dyDescent="0.15">
      <c r="A645" s="33">
        <f>STOCK!C788</f>
        <v>0</v>
      </c>
      <c r="B645" s="33">
        <f>STOCK!D788</f>
        <v>0</v>
      </c>
      <c r="C645" s="33">
        <f>STOCK!E788</f>
        <v>0</v>
      </c>
      <c r="D645" s="33">
        <f>STOCK!F788</f>
        <v>0</v>
      </c>
      <c r="E645" s="33">
        <f>STOCK!G788</f>
        <v>0</v>
      </c>
      <c r="F645" s="33">
        <f>STOCK!H788</f>
        <v>0</v>
      </c>
      <c r="G645" s="33">
        <f>STOCK!I788</f>
        <v>0</v>
      </c>
      <c r="H645" s="33">
        <f>STOCK!J788</f>
        <v>0</v>
      </c>
      <c r="I645" s="33">
        <f>STOCK!K788</f>
        <v>0</v>
      </c>
      <c r="J645" s="33">
        <f>STOCK!L788</f>
        <v>0</v>
      </c>
      <c r="K645" s="33">
        <f>STOCK!M788</f>
        <v>0</v>
      </c>
      <c r="L645" s="33">
        <f>STOCK!N788</f>
        <v>0</v>
      </c>
      <c r="U645" s="33">
        <v>1</v>
      </c>
      <c r="V645" s="33">
        <f>STOCK!Q788</f>
        <v>0</v>
      </c>
      <c r="X645" s="33">
        <v>0</v>
      </c>
      <c r="Y645" s="33">
        <f t="shared" si="11"/>
        <v>0</v>
      </c>
      <c r="AG645" s="33">
        <f>STOCK!A788</f>
        <v>0</v>
      </c>
      <c r="AI645" s="33">
        <v>0</v>
      </c>
    </row>
    <row r="646" spans="1:35" x14ac:dyDescent="0.15">
      <c r="A646" s="33">
        <f>STOCK!C789</f>
        <v>0</v>
      </c>
      <c r="B646" s="33">
        <f>STOCK!D789</f>
        <v>0</v>
      </c>
      <c r="C646" s="33">
        <f>STOCK!E789</f>
        <v>0</v>
      </c>
      <c r="D646" s="33">
        <f>STOCK!F789</f>
        <v>0</v>
      </c>
      <c r="E646" s="33">
        <f>STOCK!G789</f>
        <v>0</v>
      </c>
      <c r="F646" s="33">
        <f>STOCK!H789</f>
        <v>0</v>
      </c>
      <c r="G646" s="33">
        <f>STOCK!I789</f>
        <v>0</v>
      </c>
      <c r="H646" s="33">
        <f>STOCK!J789</f>
        <v>0</v>
      </c>
      <c r="I646" s="33">
        <f>STOCK!K789</f>
        <v>0</v>
      </c>
      <c r="J646" s="33">
        <f>STOCK!L789</f>
        <v>0</v>
      </c>
      <c r="K646" s="33">
        <f>STOCK!M789</f>
        <v>0</v>
      </c>
      <c r="L646" s="33">
        <f>STOCK!N789</f>
        <v>0</v>
      </c>
      <c r="U646" s="33">
        <v>1</v>
      </c>
      <c r="V646" s="33">
        <f>STOCK!Q789</f>
        <v>0</v>
      </c>
      <c r="X646" s="33">
        <v>0</v>
      </c>
      <c r="Y646" s="33">
        <f t="shared" si="11"/>
        <v>0</v>
      </c>
      <c r="AG646" s="33">
        <f>STOCK!A789</f>
        <v>0</v>
      </c>
      <c r="AI646" s="33">
        <v>0</v>
      </c>
    </row>
    <row r="647" spans="1:35" x14ac:dyDescent="0.15">
      <c r="A647" s="33">
        <f>STOCK!C790</f>
        <v>0</v>
      </c>
      <c r="B647" s="33">
        <f>STOCK!D790</f>
        <v>0</v>
      </c>
      <c r="C647" s="33">
        <f>STOCK!E790</f>
        <v>0</v>
      </c>
      <c r="D647" s="33">
        <f>STOCK!F790</f>
        <v>0</v>
      </c>
      <c r="E647" s="33">
        <f>STOCK!G790</f>
        <v>0</v>
      </c>
      <c r="F647" s="33">
        <f>STOCK!H790</f>
        <v>0</v>
      </c>
      <c r="G647" s="33">
        <f>STOCK!I790</f>
        <v>0</v>
      </c>
      <c r="H647" s="33">
        <f>STOCK!J790</f>
        <v>0</v>
      </c>
      <c r="I647" s="33">
        <f>STOCK!K790</f>
        <v>0</v>
      </c>
      <c r="J647" s="33">
        <f>STOCK!L790</f>
        <v>0</v>
      </c>
      <c r="K647" s="33">
        <f>STOCK!M790</f>
        <v>0</v>
      </c>
      <c r="L647" s="33">
        <f>STOCK!N790</f>
        <v>0</v>
      </c>
      <c r="U647" s="33">
        <v>1</v>
      </c>
      <c r="V647" s="33">
        <f>STOCK!Q790</f>
        <v>0</v>
      </c>
      <c r="X647" s="33">
        <v>0</v>
      </c>
      <c r="Y647" s="33">
        <f t="shared" si="11"/>
        <v>0</v>
      </c>
      <c r="AG647" s="33">
        <f>STOCK!A790</f>
        <v>0</v>
      </c>
      <c r="AI647" s="33">
        <v>0</v>
      </c>
    </row>
    <row r="648" spans="1:35" x14ac:dyDescent="0.15">
      <c r="A648" s="33">
        <f>STOCK!C791</f>
        <v>0</v>
      </c>
      <c r="B648" s="33">
        <f>STOCK!D791</f>
        <v>0</v>
      </c>
      <c r="C648" s="33">
        <f>STOCK!E791</f>
        <v>0</v>
      </c>
      <c r="D648" s="33">
        <f>STOCK!F791</f>
        <v>0</v>
      </c>
      <c r="E648" s="33">
        <f>STOCK!G791</f>
        <v>0</v>
      </c>
      <c r="F648" s="33">
        <f>STOCK!H791</f>
        <v>0</v>
      </c>
      <c r="G648" s="33">
        <f>STOCK!I791</f>
        <v>0</v>
      </c>
      <c r="H648" s="33">
        <f>STOCK!J791</f>
        <v>0</v>
      </c>
      <c r="I648" s="33">
        <f>STOCK!K791</f>
        <v>0</v>
      </c>
      <c r="J648" s="33">
        <f>STOCK!L791</f>
        <v>0</v>
      </c>
      <c r="K648" s="33">
        <f>STOCK!M791</f>
        <v>0</v>
      </c>
      <c r="L648" s="33">
        <f>STOCK!N791</f>
        <v>0</v>
      </c>
      <c r="U648" s="33">
        <v>1</v>
      </c>
      <c r="V648" s="33">
        <f>STOCK!Q791</f>
        <v>0</v>
      </c>
      <c r="X648" s="33">
        <v>0</v>
      </c>
      <c r="Y648" s="33">
        <f t="shared" si="11"/>
        <v>0</v>
      </c>
      <c r="AG648" s="33">
        <f>STOCK!A791</f>
        <v>0</v>
      </c>
      <c r="AI648" s="33">
        <v>0</v>
      </c>
    </row>
    <row r="649" spans="1:35" x14ac:dyDescent="0.15">
      <c r="A649" s="33">
        <f>STOCK!C792</f>
        <v>0</v>
      </c>
      <c r="B649" s="33">
        <f>STOCK!D792</f>
        <v>0</v>
      </c>
      <c r="C649" s="33">
        <f>STOCK!E792</f>
        <v>0</v>
      </c>
      <c r="D649" s="33">
        <f>STOCK!F792</f>
        <v>0</v>
      </c>
      <c r="E649" s="33">
        <f>STOCK!G792</f>
        <v>0</v>
      </c>
      <c r="F649" s="33">
        <f>STOCK!H792</f>
        <v>0</v>
      </c>
      <c r="G649" s="33">
        <f>STOCK!I792</f>
        <v>0</v>
      </c>
      <c r="H649" s="33">
        <f>STOCK!J792</f>
        <v>0</v>
      </c>
      <c r="I649" s="33">
        <f>STOCK!K792</f>
        <v>0</v>
      </c>
      <c r="J649" s="33">
        <f>STOCK!L792</f>
        <v>0</v>
      </c>
      <c r="K649" s="33">
        <f>STOCK!M792</f>
        <v>0</v>
      </c>
      <c r="L649" s="33">
        <f>STOCK!N792</f>
        <v>0</v>
      </c>
      <c r="U649" s="33">
        <v>1</v>
      </c>
      <c r="V649" s="33">
        <f>STOCK!Q792</f>
        <v>0</v>
      </c>
      <c r="X649" s="33">
        <v>0</v>
      </c>
      <c r="Y649" s="33">
        <f t="shared" si="11"/>
        <v>0</v>
      </c>
      <c r="AG649" s="33">
        <f>STOCK!A792</f>
        <v>0</v>
      </c>
      <c r="AI649" s="33">
        <v>0</v>
      </c>
    </row>
    <row r="650" spans="1:35" x14ac:dyDescent="0.15">
      <c r="A650" s="33">
        <f>STOCK!C793</f>
        <v>0</v>
      </c>
      <c r="B650" s="33">
        <f>STOCK!D793</f>
        <v>0</v>
      </c>
      <c r="C650" s="33">
        <f>STOCK!E793</f>
        <v>0</v>
      </c>
      <c r="D650" s="33">
        <f>STOCK!F793</f>
        <v>0</v>
      </c>
      <c r="E650" s="33">
        <f>STOCK!G793</f>
        <v>0</v>
      </c>
      <c r="F650" s="33">
        <f>STOCK!H793</f>
        <v>0</v>
      </c>
      <c r="G650" s="33">
        <f>STOCK!I793</f>
        <v>0</v>
      </c>
      <c r="H650" s="33">
        <f>STOCK!J793</f>
        <v>0</v>
      </c>
      <c r="I650" s="33">
        <f>STOCK!K793</f>
        <v>0</v>
      </c>
      <c r="J650" s="33">
        <f>STOCK!L793</f>
        <v>0</v>
      </c>
      <c r="K650" s="33">
        <f>STOCK!M793</f>
        <v>0</v>
      </c>
      <c r="L650" s="33">
        <f>STOCK!N793</f>
        <v>0</v>
      </c>
      <c r="U650" s="33">
        <v>1</v>
      </c>
      <c r="V650" s="33">
        <f>STOCK!Q793</f>
        <v>0</v>
      </c>
      <c r="X650" s="33">
        <v>0</v>
      </c>
      <c r="Y650" s="33">
        <f t="shared" si="11"/>
        <v>0</v>
      </c>
      <c r="AG650" s="33">
        <f>STOCK!A793</f>
        <v>0</v>
      </c>
      <c r="AI650" s="33">
        <v>0</v>
      </c>
    </row>
    <row r="651" spans="1:35" x14ac:dyDescent="0.15">
      <c r="A651" s="33">
        <f>STOCK!C794</f>
        <v>0</v>
      </c>
      <c r="B651" s="33">
        <f>STOCK!D794</f>
        <v>0</v>
      </c>
      <c r="C651" s="33">
        <f>STOCK!E794</f>
        <v>0</v>
      </c>
      <c r="D651" s="33">
        <f>STOCK!F794</f>
        <v>0</v>
      </c>
      <c r="E651" s="33">
        <f>STOCK!G794</f>
        <v>0</v>
      </c>
      <c r="F651" s="33">
        <f>STOCK!H794</f>
        <v>0</v>
      </c>
      <c r="G651" s="33">
        <f>STOCK!I794</f>
        <v>0</v>
      </c>
      <c r="H651" s="33">
        <f>STOCK!J794</f>
        <v>0</v>
      </c>
      <c r="I651" s="33">
        <f>STOCK!K794</f>
        <v>0</v>
      </c>
      <c r="J651" s="33">
        <f>STOCK!L794</f>
        <v>0</v>
      </c>
      <c r="K651" s="33">
        <f>STOCK!M794</f>
        <v>0</v>
      </c>
      <c r="L651" s="33">
        <f>STOCK!N794</f>
        <v>0</v>
      </c>
      <c r="U651" s="33">
        <v>1</v>
      </c>
      <c r="V651" s="33">
        <f>STOCK!Q794</f>
        <v>0</v>
      </c>
      <c r="X651" s="33">
        <v>0</v>
      </c>
      <c r="Y651" s="33">
        <f t="shared" si="11"/>
        <v>0</v>
      </c>
      <c r="AG651" s="33">
        <f>STOCK!A794</f>
        <v>0</v>
      </c>
      <c r="AI651" s="33">
        <v>0</v>
      </c>
    </row>
    <row r="652" spans="1:35" x14ac:dyDescent="0.15">
      <c r="A652" s="33">
        <f>STOCK!C795</f>
        <v>0</v>
      </c>
      <c r="B652" s="33">
        <f>STOCK!D795</f>
        <v>0</v>
      </c>
      <c r="C652" s="33">
        <f>STOCK!E795</f>
        <v>0</v>
      </c>
      <c r="D652" s="33">
        <f>STOCK!F795</f>
        <v>0</v>
      </c>
      <c r="E652" s="33">
        <f>STOCK!G795</f>
        <v>0</v>
      </c>
      <c r="F652" s="33">
        <f>STOCK!H795</f>
        <v>0</v>
      </c>
      <c r="G652" s="33">
        <f>STOCK!I795</f>
        <v>0</v>
      </c>
      <c r="H652" s="33">
        <f>STOCK!J795</f>
        <v>0</v>
      </c>
      <c r="I652" s="33">
        <f>STOCK!K795</f>
        <v>0</v>
      </c>
      <c r="J652" s="33">
        <f>STOCK!L795</f>
        <v>0</v>
      </c>
      <c r="K652" s="33">
        <f>STOCK!M795</f>
        <v>0</v>
      </c>
      <c r="L652" s="33">
        <f>STOCK!N795</f>
        <v>0</v>
      </c>
      <c r="U652" s="33">
        <v>1</v>
      </c>
      <c r="V652" s="33">
        <f>STOCK!Q795</f>
        <v>0</v>
      </c>
      <c r="X652" s="33">
        <v>0</v>
      </c>
      <c r="Y652" s="33">
        <f t="shared" ref="Y652:Y700" si="12">IF(V652&gt;0,1,0)</f>
        <v>0</v>
      </c>
      <c r="AG652" s="33">
        <f>STOCK!A795</f>
        <v>0</v>
      </c>
      <c r="AI652" s="33">
        <v>0</v>
      </c>
    </row>
    <row r="653" spans="1:35" x14ac:dyDescent="0.15">
      <c r="A653" s="33">
        <f>STOCK!C796</f>
        <v>0</v>
      </c>
      <c r="B653" s="33">
        <f>STOCK!D796</f>
        <v>0</v>
      </c>
      <c r="C653" s="33">
        <f>STOCK!E796</f>
        <v>0</v>
      </c>
      <c r="D653" s="33">
        <f>STOCK!F796</f>
        <v>0</v>
      </c>
      <c r="E653" s="33">
        <f>STOCK!G796</f>
        <v>0</v>
      </c>
      <c r="F653" s="33">
        <f>STOCK!H796</f>
        <v>0</v>
      </c>
      <c r="G653" s="33">
        <f>STOCK!I796</f>
        <v>0</v>
      </c>
      <c r="H653" s="33">
        <f>STOCK!J796</f>
        <v>0</v>
      </c>
      <c r="I653" s="33">
        <f>STOCK!K796</f>
        <v>0</v>
      </c>
      <c r="J653" s="33">
        <f>STOCK!L796</f>
        <v>0</v>
      </c>
      <c r="K653" s="33">
        <f>STOCK!M796</f>
        <v>0</v>
      </c>
      <c r="L653" s="33">
        <f>STOCK!N796</f>
        <v>0</v>
      </c>
      <c r="U653" s="33">
        <v>1</v>
      </c>
      <c r="V653" s="33">
        <f>STOCK!Q796</f>
        <v>0</v>
      </c>
      <c r="X653" s="33">
        <v>0</v>
      </c>
      <c r="Y653" s="33">
        <f t="shared" si="12"/>
        <v>0</v>
      </c>
      <c r="AG653" s="33">
        <f>STOCK!A796</f>
        <v>0</v>
      </c>
      <c r="AI653" s="33">
        <v>0</v>
      </c>
    </row>
    <row r="654" spans="1:35" x14ac:dyDescent="0.15">
      <c r="A654" s="33">
        <f>STOCK!C797</f>
        <v>0</v>
      </c>
      <c r="B654" s="33">
        <f>STOCK!D797</f>
        <v>0</v>
      </c>
      <c r="C654" s="33">
        <f>STOCK!E797</f>
        <v>0</v>
      </c>
      <c r="D654" s="33">
        <f>STOCK!F797</f>
        <v>0</v>
      </c>
      <c r="E654" s="33">
        <f>STOCK!G797</f>
        <v>0</v>
      </c>
      <c r="F654" s="33">
        <f>STOCK!H797</f>
        <v>0</v>
      </c>
      <c r="G654" s="33">
        <f>STOCK!I797</f>
        <v>0</v>
      </c>
      <c r="H654" s="33">
        <f>STOCK!J797</f>
        <v>0</v>
      </c>
      <c r="I654" s="33">
        <f>STOCK!K797</f>
        <v>0</v>
      </c>
      <c r="J654" s="33">
        <f>STOCK!L797</f>
        <v>0</v>
      </c>
      <c r="K654" s="33">
        <f>STOCK!M797</f>
        <v>0</v>
      </c>
      <c r="L654" s="33">
        <f>STOCK!N797</f>
        <v>0</v>
      </c>
      <c r="U654" s="33">
        <v>1</v>
      </c>
      <c r="V654" s="33">
        <f>STOCK!Q797</f>
        <v>0</v>
      </c>
      <c r="X654" s="33">
        <v>0</v>
      </c>
      <c r="Y654" s="33">
        <f t="shared" si="12"/>
        <v>0</v>
      </c>
      <c r="AG654" s="33">
        <f>STOCK!A797</f>
        <v>0</v>
      </c>
      <c r="AI654" s="33">
        <v>0</v>
      </c>
    </row>
    <row r="655" spans="1:35" x14ac:dyDescent="0.15">
      <c r="A655" s="33">
        <f>STOCK!C798</f>
        <v>0</v>
      </c>
      <c r="B655" s="33">
        <f>STOCK!D798</f>
        <v>0</v>
      </c>
      <c r="C655" s="33">
        <f>STOCK!E798</f>
        <v>0</v>
      </c>
      <c r="D655" s="33">
        <f>STOCK!F798</f>
        <v>0</v>
      </c>
      <c r="E655" s="33">
        <f>STOCK!G798</f>
        <v>0</v>
      </c>
      <c r="F655" s="33">
        <f>STOCK!H798</f>
        <v>0</v>
      </c>
      <c r="G655" s="33">
        <f>STOCK!I798</f>
        <v>0</v>
      </c>
      <c r="H655" s="33">
        <f>STOCK!J798</f>
        <v>0</v>
      </c>
      <c r="I655" s="33">
        <f>STOCK!K798</f>
        <v>0</v>
      </c>
      <c r="J655" s="33">
        <f>STOCK!L798</f>
        <v>0</v>
      </c>
      <c r="K655" s="33">
        <f>STOCK!M798</f>
        <v>0</v>
      </c>
      <c r="L655" s="33">
        <f>STOCK!N798</f>
        <v>0</v>
      </c>
      <c r="U655" s="33">
        <v>1</v>
      </c>
      <c r="V655" s="33">
        <f>STOCK!Q798</f>
        <v>0</v>
      </c>
      <c r="X655" s="33">
        <v>0</v>
      </c>
      <c r="Y655" s="33">
        <f t="shared" si="12"/>
        <v>0</v>
      </c>
      <c r="AG655" s="33">
        <f>STOCK!A798</f>
        <v>0</v>
      </c>
      <c r="AI655" s="33">
        <v>0</v>
      </c>
    </row>
    <row r="656" spans="1:35" x14ac:dyDescent="0.15">
      <c r="A656" s="33">
        <f>STOCK!C799</f>
        <v>0</v>
      </c>
      <c r="B656" s="33">
        <f>STOCK!D799</f>
        <v>0</v>
      </c>
      <c r="C656" s="33">
        <f>STOCK!E799</f>
        <v>0</v>
      </c>
      <c r="D656" s="33">
        <f>STOCK!F799</f>
        <v>0</v>
      </c>
      <c r="E656" s="33">
        <f>STOCK!G799</f>
        <v>0</v>
      </c>
      <c r="F656" s="33">
        <f>STOCK!H799</f>
        <v>0</v>
      </c>
      <c r="G656" s="33">
        <f>STOCK!I799</f>
        <v>0</v>
      </c>
      <c r="H656" s="33">
        <f>STOCK!J799</f>
        <v>0</v>
      </c>
      <c r="I656" s="33">
        <f>STOCK!K799</f>
        <v>0</v>
      </c>
      <c r="J656" s="33">
        <f>STOCK!L799</f>
        <v>0</v>
      </c>
      <c r="K656" s="33">
        <f>STOCK!M799</f>
        <v>0</v>
      </c>
      <c r="L656" s="33">
        <f>STOCK!N799</f>
        <v>0</v>
      </c>
      <c r="U656" s="33">
        <v>1</v>
      </c>
      <c r="V656" s="33">
        <f>STOCK!Q799</f>
        <v>0</v>
      </c>
      <c r="X656" s="33">
        <v>0</v>
      </c>
      <c r="Y656" s="33">
        <f t="shared" si="12"/>
        <v>0</v>
      </c>
      <c r="AG656" s="33">
        <f>STOCK!A799</f>
        <v>0</v>
      </c>
      <c r="AI656" s="33">
        <v>0</v>
      </c>
    </row>
    <row r="657" spans="1:35" x14ac:dyDescent="0.15">
      <c r="A657" s="33">
        <f>STOCK!C800</f>
        <v>0</v>
      </c>
      <c r="B657" s="33">
        <f>STOCK!D800</f>
        <v>0</v>
      </c>
      <c r="C657" s="33">
        <f>STOCK!E800</f>
        <v>0</v>
      </c>
      <c r="D657" s="33">
        <f>STOCK!F800</f>
        <v>0</v>
      </c>
      <c r="E657" s="33">
        <f>STOCK!G800</f>
        <v>0</v>
      </c>
      <c r="F657" s="33">
        <f>STOCK!H800</f>
        <v>0</v>
      </c>
      <c r="G657" s="33">
        <f>STOCK!I800</f>
        <v>0</v>
      </c>
      <c r="H657" s="33">
        <f>STOCK!J800</f>
        <v>0</v>
      </c>
      <c r="I657" s="33">
        <f>STOCK!K800</f>
        <v>0</v>
      </c>
      <c r="J657" s="33">
        <f>STOCK!L800</f>
        <v>0</v>
      </c>
      <c r="K657" s="33">
        <f>STOCK!M800</f>
        <v>0</v>
      </c>
      <c r="L657" s="33">
        <f>STOCK!N800</f>
        <v>0</v>
      </c>
      <c r="U657" s="33">
        <v>1</v>
      </c>
      <c r="V657" s="33">
        <f>STOCK!Q800</f>
        <v>0</v>
      </c>
      <c r="X657" s="33">
        <v>0</v>
      </c>
      <c r="Y657" s="33">
        <f t="shared" si="12"/>
        <v>0</v>
      </c>
      <c r="AG657" s="33">
        <f>STOCK!A800</f>
        <v>0</v>
      </c>
      <c r="AI657" s="33">
        <v>0</v>
      </c>
    </row>
    <row r="658" spans="1:35" x14ac:dyDescent="0.15">
      <c r="A658" s="33">
        <f>STOCK!C801</f>
        <v>0</v>
      </c>
      <c r="B658" s="33">
        <f>STOCK!D801</f>
        <v>0</v>
      </c>
      <c r="C658" s="33">
        <f>STOCK!E801</f>
        <v>0</v>
      </c>
      <c r="D658" s="33">
        <f>STOCK!F801</f>
        <v>0</v>
      </c>
      <c r="E658" s="33">
        <f>STOCK!G801</f>
        <v>0</v>
      </c>
      <c r="F658" s="33">
        <f>STOCK!H801</f>
        <v>0</v>
      </c>
      <c r="G658" s="33">
        <f>STOCK!I801</f>
        <v>0</v>
      </c>
      <c r="H658" s="33">
        <f>STOCK!J801</f>
        <v>0</v>
      </c>
      <c r="I658" s="33">
        <f>STOCK!K801</f>
        <v>0</v>
      </c>
      <c r="J658" s="33">
        <f>STOCK!L801</f>
        <v>0</v>
      </c>
      <c r="K658" s="33">
        <f>STOCK!M801</f>
        <v>0</v>
      </c>
      <c r="L658" s="33">
        <f>STOCK!N801</f>
        <v>0</v>
      </c>
      <c r="U658" s="33">
        <v>1</v>
      </c>
      <c r="V658" s="33">
        <f>STOCK!Q801</f>
        <v>0</v>
      </c>
      <c r="X658" s="33">
        <v>0</v>
      </c>
      <c r="Y658" s="33">
        <f t="shared" si="12"/>
        <v>0</v>
      </c>
      <c r="AG658" s="33">
        <f>STOCK!A801</f>
        <v>0</v>
      </c>
      <c r="AI658" s="33">
        <v>0</v>
      </c>
    </row>
    <row r="659" spans="1:35" x14ac:dyDescent="0.15">
      <c r="A659" s="33">
        <f>STOCK!C802</f>
        <v>0</v>
      </c>
      <c r="B659" s="33">
        <f>STOCK!D802</f>
        <v>0</v>
      </c>
      <c r="C659" s="33">
        <f>STOCK!E802</f>
        <v>0</v>
      </c>
      <c r="D659" s="33">
        <f>STOCK!F802</f>
        <v>0</v>
      </c>
      <c r="E659" s="33">
        <f>STOCK!G802</f>
        <v>0</v>
      </c>
      <c r="F659" s="33">
        <f>STOCK!H802</f>
        <v>0</v>
      </c>
      <c r="G659" s="33">
        <f>STOCK!I802</f>
        <v>0</v>
      </c>
      <c r="H659" s="33">
        <f>STOCK!J802</f>
        <v>0</v>
      </c>
      <c r="I659" s="33">
        <f>STOCK!K802</f>
        <v>0</v>
      </c>
      <c r="J659" s="33">
        <f>STOCK!L802</f>
        <v>0</v>
      </c>
      <c r="K659" s="33">
        <f>STOCK!M802</f>
        <v>0</v>
      </c>
      <c r="L659" s="33">
        <f>STOCK!N802</f>
        <v>0</v>
      </c>
      <c r="U659" s="33">
        <v>1</v>
      </c>
      <c r="V659" s="33">
        <f>STOCK!Q802</f>
        <v>0</v>
      </c>
      <c r="X659" s="33">
        <v>0</v>
      </c>
      <c r="Y659" s="33">
        <f t="shared" si="12"/>
        <v>0</v>
      </c>
      <c r="AG659" s="33">
        <f>STOCK!A802</f>
        <v>0</v>
      </c>
      <c r="AI659" s="33">
        <v>0</v>
      </c>
    </row>
    <row r="660" spans="1:35" x14ac:dyDescent="0.15">
      <c r="A660" s="33">
        <f>STOCK!C803</f>
        <v>0</v>
      </c>
      <c r="B660" s="33">
        <f>STOCK!D803</f>
        <v>0</v>
      </c>
      <c r="C660" s="33">
        <f>STOCK!E803</f>
        <v>0</v>
      </c>
      <c r="D660" s="33">
        <f>STOCK!F803</f>
        <v>0</v>
      </c>
      <c r="E660" s="33">
        <f>STOCK!G803</f>
        <v>0</v>
      </c>
      <c r="F660" s="33">
        <f>STOCK!H803</f>
        <v>0</v>
      </c>
      <c r="G660" s="33">
        <f>STOCK!I803</f>
        <v>0</v>
      </c>
      <c r="H660" s="33">
        <f>STOCK!J803</f>
        <v>0</v>
      </c>
      <c r="I660" s="33">
        <f>STOCK!K803</f>
        <v>0</v>
      </c>
      <c r="J660" s="33">
        <f>STOCK!L803</f>
        <v>0</v>
      </c>
      <c r="K660" s="33">
        <f>STOCK!M803</f>
        <v>0</v>
      </c>
      <c r="L660" s="33">
        <f>STOCK!N803</f>
        <v>0</v>
      </c>
      <c r="U660" s="33">
        <v>1</v>
      </c>
      <c r="V660" s="33">
        <f>STOCK!Q803</f>
        <v>0</v>
      </c>
      <c r="X660" s="33">
        <v>0</v>
      </c>
      <c r="Y660" s="33">
        <f t="shared" si="12"/>
        <v>0</v>
      </c>
      <c r="AG660" s="33">
        <f>STOCK!A803</f>
        <v>0</v>
      </c>
      <c r="AI660" s="33">
        <v>0</v>
      </c>
    </row>
    <row r="661" spans="1:35" x14ac:dyDescent="0.15">
      <c r="A661" s="33">
        <f>STOCK!C804</f>
        <v>0</v>
      </c>
      <c r="B661" s="33">
        <f>STOCK!D804</f>
        <v>0</v>
      </c>
      <c r="C661" s="33">
        <f>STOCK!E804</f>
        <v>0</v>
      </c>
      <c r="D661" s="33">
        <f>STOCK!F804</f>
        <v>0</v>
      </c>
      <c r="E661" s="33">
        <f>STOCK!G804</f>
        <v>0</v>
      </c>
      <c r="F661" s="33">
        <f>STOCK!H804</f>
        <v>0</v>
      </c>
      <c r="G661" s="33">
        <f>STOCK!I804</f>
        <v>0</v>
      </c>
      <c r="H661" s="33">
        <f>STOCK!J804</f>
        <v>0</v>
      </c>
      <c r="I661" s="33">
        <f>STOCK!K804</f>
        <v>0</v>
      </c>
      <c r="J661" s="33">
        <f>STOCK!L804</f>
        <v>0</v>
      </c>
      <c r="K661" s="33">
        <f>STOCK!M804</f>
        <v>0</v>
      </c>
      <c r="L661" s="33">
        <f>STOCK!N804</f>
        <v>0</v>
      </c>
      <c r="U661" s="33">
        <v>1</v>
      </c>
      <c r="V661" s="33">
        <f>STOCK!Q804</f>
        <v>0</v>
      </c>
      <c r="X661" s="33">
        <v>0</v>
      </c>
      <c r="Y661" s="33">
        <f t="shared" si="12"/>
        <v>0</v>
      </c>
      <c r="AG661" s="33">
        <f>STOCK!A804</f>
        <v>0</v>
      </c>
      <c r="AI661" s="33">
        <v>0</v>
      </c>
    </row>
    <row r="662" spans="1:35" x14ac:dyDescent="0.15">
      <c r="A662" s="33">
        <f>STOCK!C805</f>
        <v>0</v>
      </c>
      <c r="B662" s="33">
        <f>STOCK!D805</f>
        <v>0</v>
      </c>
      <c r="C662" s="33">
        <f>STOCK!E805</f>
        <v>0</v>
      </c>
      <c r="D662" s="33">
        <f>STOCK!F805</f>
        <v>0</v>
      </c>
      <c r="E662" s="33">
        <f>STOCK!G805</f>
        <v>0</v>
      </c>
      <c r="F662" s="33">
        <f>STOCK!H805</f>
        <v>0</v>
      </c>
      <c r="G662" s="33">
        <f>STOCK!I805</f>
        <v>0</v>
      </c>
      <c r="H662" s="33">
        <f>STOCK!J805</f>
        <v>0</v>
      </c>
      <c r="I662" s="33">
        <f>STOCK!K805</f>
        <v>0</v>
      </c>
      <c r="J662" s="33">
        <f>STOCK!L805</f>
        <v>0</v>
      </c>
      <c r="K662" s="33">
        <f>STOCK!M805</f>
        <v>0</v>
      </c>
      <c r="L662" s="33">
        <f>STOCK!N805</f>
        <v>0</v>
      </c>
      <c r="U662" s="33">
        <v>1</v>
      </c>
      <c r="V662" s="33">
        <f>STOCK!Q805</f>
        <v>0</v>
      </c>
      <c r="X662" s="33">
        <v>0</v>
      </c>
      <c r="Y662" s="33">
        <f t="shared" si="12"/>
        <v>0</v>
      </c>
      <c r="AG662" s="33">
        <f>STOCK!A805</f>
        <v>0</v>
      </c>
      <c r="AI662" s="33">
        <v>0</v>
      </c>
    </row>
    <row r="663" spans="1:35" x14ac:dyDescent="0.15">
      <c r="A663" s="33">
        <f>STOCK!C806</f>
        <v>0</v>
      </c>
      <c r="B663" s="33">
        <f>STOCK!D806</f>
        <v>0</v>
      </c>
      <c r="C663" s="33">
        <f>STOCK!E806</f>
        <v>0</v>
      </c>
      <c r="D663" s="33">
        <f>STOCK!F806</f>
        <v>0</v>
      </c>
      <c r="E663" s="33">
        <f>STOCK!G806</f>
        <v>0</v>
      </c>
      <c r="F663" s="33">
        <f>STOCK!H806</f>
        <v>0</v>
      </c>
      <c r="G663" s="33">
        <f>STOCK!I806</f>
        <v>0</v>
      </c>
      <c r="H663" s="33">
        <f>STOCK!J806</f>
        <v>0</v>
      </c>
      <c r="I663" s="33">
        <f>STOCK!K806</f>
        <v>0</v>
      </c>
      <c r="J663" s="33">
        <f>STOCK!L806</f>
        <v>0</v>
      </c>
      <c r="K663" s="33">
        <f>STOCK!M806</f>
        <v>0</v>
      </c>
      <c r="L663" s="33">
        <f>STOCK!N806</f>
        <v>0</v>
      </c>
      <c r="U663" s="33">
        <v>1</v>
      </c>
      <c r="V663" s="33">
        <f>STOCK!Q806</f>
        <v>0</v>
      </c>
      <c r="X663" s="33">
        <v>0</v>
      </c>
      <c r="Y663" s="33">
        <f t="shared" si="12"/>
        <v>0</v>
      </c>
      <c r="AG663" s="33">
        <f>STOCK!A806</f>
        <v>0</v>
      </c>
      <c r="AI663" s="33">
        <v>0</v>
      </c>
    </row>
    <row r="664" spans="1:35" x14ac:dyDescent="0.15">
      <c r="A664" s="33">
        <f>STOCK!C807</f>
        <v>0</v>
      </c>
      <c r="B664" s="33">
        <f>STOCK!D807</f>
        <v>0</v>
      </c>
      <c r="C664" s="33">
        <f>STOCK!E807</f>
        <v>0</v>
      </c>
      <c r="D664" s="33">
        <f>STOCK!F807</f>
        <v>0</v>
      </c>
      <c r="E664" s="33">
        <f>STOCK!G807</f>
        <v>0</v>
      </c>
      <c r="F664" s="33">
        <f>STOCK!H807</f>
        <v>0</v>
      </c>
      <c r="G664" s="33">
        <f>STOCK!I807</f>
        <v>0</v>
      </c>
      <c r="H664" s="33">
        <f>STOCK!J807</f>
        <v>0</v>
      </c>
      <c r="I664" s="33">
        <f>STOCK!K807</f>
        <v>0</v>
      </c>
      <c r="J664" s="33">
        <f>STOCK!L807</f>
        <v>0</v>
      </c>
      <c r="K664" s="33">
        <f>STOCK!M807</f>
        <v>0</v>
      </c>
      <c r="L664" s="33">
        <f>STOCK!N807</f>
        <v>0</v>
      </c>
      <c r="U664" s="33">
        <v>1</v>
      </c>
      <c r="V664" s="33">
        <f>STOCK!Q807</f>
        <v>0</v>
      </c>
      <c r="X664" s="33">
        <v>0</v>
      </c>
      <c r="Y664" s="33">
        <f t="shared" si="12"/>
        <v>0</v>
      </c>
      <c r="AG664" s="33">
        <f>STOCK!A807</f>
        <v>0</v>
      </c>
      <c r="AI664" s="33">
        <v>0</v>
      </c>
    </row>
    <row r="665" spans="1:35" x14ac:dyDescent="0.15">
      <c r="A665" s="33">
        <f>STOCK!C808</f>
        <v>0</v>
      </c>
      <c r="B665" s="33">
        <f>STOCK!D808</f>
        <v>0</v>
      </c>
      <c r="C665" s="33">
        <f>STOCK!E808</f>
        <v>0</v>
      </c>
      <c r="D665" s="33">
        <f>STOCK!F808</f>
        <v>0</v>
      </c>
      <c r="E665" s="33">
        <f>STOCK!G808</f>
        <v>0</v>
      </c>
      <c r="F665" s="33">
        <f>STOCK!H808</f>
        <v>0</v>
      </c>
      <c r="G665" s="33">
        <f>STOCK!I808</f>
        <v>0</v>
      </c>
      <c r="H665" s="33">
        <f>STOCK!J808</f>
        <v>0</v>
      </c>
      <c r="I665" s="33">
        <f>STOCK!K808</f>
        <v>0</v>
      </c>
      <c r="J665" s="33">
        <f>STOCK!L808</f>
        <v>0</v>
      </c>
      <c r="K665" s="33">
        <f>STOCK!M808</f>
        <v>0</v>
      </c>
      <c r="L665" s="33">
        <f>STOCK!N808</f>
        <v>0</v>
      </c>
      <c r="U665" s="33">
        <v>1</v>
      </c>
      <c r="V665" s="33">
        <f>STOCK!Q808</f>
        <v>0</v>
      </c>
      <c r="X665" s="33">
        <v>0</v>
      </c>
      <c r="Y665" s="33">
        <f t="shared" si="12"/>
        <v>0</v>
      </c>
      <c r="AG665" s="33">
        <f>STOCK!A808</f>
        <v>0</v>
      </c>
      <c r="AI665" s="33">
        <v>0</v>
      </c>
    </row>
    <row r="666" spans="1:35" x14ac:dyDescent="0.15">
      <c r="A666" s="33">
        <f>STOCK!C809</f>
        <v>0</v>
      </c>
      <c r="B666" s="33">
        <f>STOCK!D809</f>
        <v>0</v>
      </c>
      <c r="C666" s="33">
        <f>STOCK!E809</f>
        <v>0</v>
      </c>
      <c r="D666" s="33">
        <f>STOCK!F809</f>
        <v>0</v>
      </c>
      <c r="E666" s="33">
        <f>STOCK!G809</f>
        <v>0</v>
      </c>
      <c r="F666" s="33">
        <f>STOCK!H809</f>
        <v>0</v>
      </c>
      <c r="G666" s="33">
        <f>STOCK!I809</f>
        <v>0</v>
      </c>
      <c r="H666" s="33">
        <f>STOCK!J809</f>
        <v>0</v>
      </c>
      <c r="I666" s="33">
        <f>STOCK!K809</f>
        <v>0</v>
      </c>
      <c r="J666" s="33">
        <f>STOCK!L809</f>
        <v>0</v>
      </c>
      <c r="K666" s="33">
        <f>STOCK!M809</f>
        <v>0</v>
      </c>
      <c r="L666" s="33">
        <f>STOCK!N809</f>
        <v>0</v>
      </c>
      <c r="U666" s="33">
        <v>1</v>
      </c>
      <c r="V666" s="33">
        <f>STOCK!Q809</f>
        <v>0</v>
      </c>
      <c r="X666" s="33">
        <v>0</v>
      </c>
      <c r="Y666" s="33">
        <f t="shared" si="12"/>
        <v>0</v>
      </c>
      <c r="AG666" s="33">
        <f>STOCK!A809</f>
        <v>0</v>
      </c>
      <c r="AI666" s="33">
        <v>0</v>
      </c>
    </row>
    <row r="667" spans="1:35" x14ac:dyDescent="0.15">
      <c r="A667" s="33">
        <f>STOCK!C810</f>
        <v>0</v>
      </c>
      <c r="B667" s="33">
        <f>STOCK!D810</f>
        <v>0</v>
      </c>
      <c r="C667" s="33">
        <f>STOCK!E810</f>
        <v>0</v>
      </c>
      <c r="D667" s="33">
        <f>STOCK!F810</f>
        <v>0</v>
      </c>
      <c r="E667" s="33">
        <f>STOCK!G810</f>
        <v>0</v>
      </c>
      <c r="F667" s="33">
        <f>STOCK!H810</f>
        <v>0</v>
      </c>
      <c r="G667" s="33">
        <f>STOCK!I810</f>
        <v>0</v>
      </c>
      <c r="H667" s="33">
        <f>STOCK!J810</f>
        <v>0</v>
      </c>
      <c r="I667" s="33">
        <f>STOCK!K810</f>
        <v>0</v>
      </c>
      <c r="J667" s="33">
        <f>STOCK!L810</f>
        <v>0</v>
      </c>
      <c r="K667" s="33">
        <f>STOCK!M810</f>
        <v>0</v>
      </c>
      <c r="L667" s="33">
        <f>STOCK!N810</f>
        <v>0</v>
      </c>
      <c r="U667" s="33">
        <v>1</v>
      </c>
      <c r="V667" s="33">
        <f>STOCK!Q810</f>
        <v>0</v>
      </c>
      <c r="X667" s="33">
        <v>0</v>
      </c>
      <c r="Y667" s="33">
        <f t="shared" si="12"/>
        <v>0</v>
      </c>
      <c r="AG667" s="33">
        <f>STOCK!A810</f>
        <v>0</v>
      </c>
      <c r="AI667" s="33">
        <v>0</v>
      </c>
    </row>
    <row r="668" spans="1:35" x14ac:dyDescent="0.15">
      <c r="A668" s="33">
        <f>STOCK!C811</f>
        <v>0</v>
      </c>
      <c r="B668" s="33">
        <f>STOCK!D811</f>
        <v>0</v>
      </c>
      <c r="C668" s="33">
        <f>STOCK!E811</f>
        <v>0</v>
      </c>
      <c r="D668" s="33">
        <f>STOCK!F811</f>
        <v>0</v>
      </c>
      <c r="E668" s="33">
        <f>STOCK!G811</f>
        <v>0</v>
      </c>
      <c r="F668" s="33">
        <f>STOCK!H811</f>
        <v>0</v>
      </c>
      <c r="G668" s="33">
        <f>STOCK!I811</f>
        <v>0</v>
      </c>
      <c r="H668" s="33">
        <f>STOCK!J811</f>
        <v>0</v>
      </c>
      <c r="I668" s="33">
        <f>STOCK!K811</f>
        <v>0</v>
      </c>
      <c r="J668" s="33">
        <f>STOCK!L811</f>
        <v>0</v>
      </c>
      <c r="K668" s="33">
        <f>STOCK!M811</f>
        <v>0</v>
      </c>
      <c r="L668" s="33">
        <f>STOCK!N811</f>
        <v>0</v>
      </c>
      <c r="U668" s="33">
        <v>1</v>
      </c>
      <c r="V668" s="33">
        <f>STOCK!Q811</f>
        <v>0</v>
      </c>
      <c r="X668" s="33">
        <v>0</v>
      </c>
      <c r="Y668" s="33">
        <f t="shared" si="12"/>
        <v>0</v>
      </c>
      <c r="AG668" s="33">
        <f>STOCK!A811</f>
        <v>0</v>
      </c>
      <c r="AI668" s="33">
        <v>0</v>
      </c>
    </row>
    <row r="669" spans="1:35" x14ac:dyDescent="0.15">
      <c r="A669" s="33">
        <f>STOCK!C812</f>
        <v>0</v>
      </c>
      <c r="B669" s="33">
        <f>STOCK!D812</f>
        <v>0</v>
      </c>
      <c r="C669" s="33">
        <f>STOCK!E812</f>
        <v>0</v>
      </c>
      <c r="D669" s="33">
        <f>STOCK!F812</f>
        <v>0</v>
      </c>
      <c r="E669" s="33">
        <f>STOCK!G812</f>
        <v>0</v>
      </c>
      <c r="F669" s="33">
        <f>STOCK!H812</f>
        <v>0</v>
      </c>
      <c r="G669" s="33">
        <f>STOCK!I812</f>
        <v>0</v>
      </c>
      <c r="H669" s="33">
        <f>STOCK!J812</f>
        <v>0</v>
      </c>
      <c r="I669" s="33">
        <f>STOCK!K812</f>
        <v>0</v>
      </c>
      <c r="J669" s="33">
        <f>STOCK!L812</f>
        <v>0</v>
      </c>
      <c r="K669" s="33">
        <f>STOCK!M812</f>
        <v>0</v>
      </c>
      <c r="L669" s="33">
        <f>STOCK!N812</f>
        <v>0</v>
      </c>
      <c r="U669" s="33">
        <v>1</v>
      </c>
      <c r="V669" s="33">
        <f>STOCK!Q812</f>
        <v>0</v>
      </c>
      <c r="X669" s="33">
        <v>0</v>
      </c>
      <c r="Y669" s="33">
        <f t="shared" si="12"/>
        <v>0</v>
      </c>
      <c r="AG669" s="33">
        <f>STOCK!A812</f>
        <v>0</v>
      </c>
      <c r="AI669" s="33">
        <v>0</v>
      </c>
    </row>
    <row r="670" spans="1:35" x14ac:dyDescent="0.15">
      <c r="A670" s="33">
        <f>STOCK!C813</f>
        <v>0</v>
      </c>
      <c r="B670" s="33">
        <f>STOCK!D813</f>
        <v>0</v>
      </c>
      <c r="C670" s="33">
        <f>STOCK!E813</f>
        <v>0</v>
      </c>
      <c r="D670" s="33">
        <f>STOCK!F813</f>
        <v>0</v>
      </c>
      <c r="E670" s="33">
        <f>STOCK!G813</f>
        <v>0</v>
      </c>
      <c r="F670" s="33">
        <f>STOCK!H813</f>
        <v>0</v>
      </c>
      <c r="G670" s="33">
        <f>STOCK!I813</f>
        <v>0</v>
      </c>
      <c r="H670" s="33">
        <f>STOCK!J813</f>
        <v>0</v>
      </c>
      <c r="I670" s="33">
        <f>STOCK!K813</f>
        <v>0</v>
      </c>
      <c r="J670" s="33">
        <f>STOCK!L813</f>
        <v>0</v>
      </c>
      <c r="K670" s="33">
        <f>STOCK!M813</f>
        <v>0</v>
      </c>
      <c r="L670" s="33">
        <f>STOCK!N813</f>
        <v>0</v>
      </c>
      <c r="U670" s="33">
        <v>1</v>
      </c>
      <c r="V670" s="33">
        <f>STOCK!Q813</f>
        <v>0</v>
      </c>
      <c r="X670" s="33">
        <v>0</v>
      </c>
      <c r="Y670" s="33">
        <f t="shared" si="12"/>
        <v>0</v>
      </c>
      <c r="AG670" s="33">
        <f>STOCK!A813</f>
        <v>0</v>
      </c>
      <c r="AI670" s="33">
        <v>0</v>
      </c>
    </row>
    <row r="671" spans="1:35" x14ac:dyDescent="0.15">
      <c r="A671" s="33">
        <f>STOCK!C814</f>
        <v>0</v>
      </c>
      <c r="B671" s="33">
        <f>STOCK!D814</f>
        <v>0</v>
      </c>
      <c r="C671" s="33">
        <f>STOCK!E814</f>
        <v>0</v>
      </c>
      <c r="D671" s="33">
        <f>STOCK!F814</f>
        <v>0</v>
      </c>
      <c r="E671" s="33">
        <f>STOCK!G814</f>
        <v>0</v>
      </c>
      <c r="F671" s="33">
        <f>STOCK!H814</f>
        <v>0</v>
      </c>
      <c r="G671" s="33">
        <f>STOCK!I814</f>
        <v>0</v>
      </c>
      <c r="H671" s="33">
        <f>STOCK!J814</f>
        <v>0</v>
      </c>
      <c r="I671" s="33">
        <f>STOCK!K814</f>
        <v>0</v>
      </c>
      <c r="J671" s="33">
        <f>STOCK!L814</f>
        <v>0</v>
      </c>
      <c r="K671" s="33">
        <f>STOCK!M814</f>
        <v>0</v>
      </c>
      <c r="L671" s="33">
        <f>STOCK!N814</f>
        <v>0</v>
      </c>
      <c r="U671" s="33">
        <v>1</v>
      </c>
      <c r="V671" s="33">
        <f>STOCK!Q814</f>
        <v>0</v>
      </c>
      <c r="X671" s="33">
        <v>0</v>
      </c>
      <c r="Y671" s="33">
        <f t="shared" si="12"/>
        <v>0</v>
      </c>
      <c r="AG671" s="33">
        <f>STOCK!A814</f>
        <v>0</v>
      </c>
      <c r="AI671" s="33">
        <v>0</v>
      </c>
    </row>
    <row r="672" spans="1:35" x14ac:dyDescent="0.15">
      <c r="A672" s="33">
        <f>STOCK!C815</f>
        <v>0</v>
      </c>
      <c r="B672" s="33">
        <f>STOCK!D815</f>
        <v>0</v>
      </c>
      <c r="C672" s="33">
        <f>STOCK!E815</f>
        <v>0</v>
      </c>
      <c r="D672" s="33">
        <f>STOCK!F815</f>
        <v>0</v>
      </c>
      <c r="E672" s="33">
        <f>STOCK!G815</f>
        <v>0</v>
      </c>
      <c r="F672" s="33">
        <f>STOCK!H815</f>
        <v>0</v>
      </c>
      <c r="G672" s="33">
        <f>STOCK!I815</f>
        <v>0</v>
      </c>
      <c r="H672" s="33">
        <f>STOCK!J815</f>
        <v>0</v>
      </c>
      <c r="I672" s="33">
        <f>STOCK!K815</f>
        <v>0</v>
      </c>
      <c r="J672" s="33">
        <f>STOCK!L815</f>
        <v>0</v>
      </c>
      <c r="K672" s="33">
        <f>STOCK!M815</f>
        <v>0</v>
      </c>
      <c r="L672" s="33">
        <f>STOCK!N815</f>
        <v>0</v>
      </c>
      <c r="U672" s="33">
        <v>1</v>
      </c>
      <c r="V672" s="33">
        <f>STOCK!Q815</f>
        <v>0</v>
      </c>
      <c r="X672" s="33">
        <v>0</v>
      </c>
      <c r="Y672" s="33">
        <f t="shared" si="12"/>
        <v>0</v>
      </c>
      <c r="AG672" s="33">
        <f>STOCK!A815</f>
        <v>0</v>
      </c>
      <c r="AI672" s="33">
        <v>0</v>
      </c>
    </row>
    <row r="673" spans="1:35" x14ac:dyDescent="0.15">
      <c r="A673" s="33">
        <f>STOCK!C816</f>
        <v>0</v>
      </c>
      <c r="B673" s="33">
        <f>STOCK!D816</f>
        <v>0</v>
      </c>
      <c r="C673" s="33">
        <f>STOCK!E816</f>
        <v>0</v>
      </c>
      <c r="D673" s="33">
        <f>STOCK!F816</f>
        <v>0</v>
      </c>
      <c r="E673" s="33">
        <f>STOCK!G816</f>
        <v>0</v>
      </c>
      <c r="F673" s="33">
        <f>STOCK!H816</f>
        <v>0</v>
      </c>
      <c r="G673" s="33">
        <f>STOCK!I816</f>
        <v>0</v>
      </c>
      <c r="H673" s="33">
        <f>STOCK!J816</f>
        <v>0</v>
      </c>
      <c r="I673" s="33">
        <f>STOCK!K816</f>
        <v>0</v>
      </c>
      <c r="J673" s="33">
        <f>STOCK!L816</f>
        <v>0</v>
      </c>
      <c r="K673" s="33">
        <f>STOCK!M816</f>
        <v>0</v>
      </c>
      <c r="L673" s="33">
        <f>STOCK!N816</f>
        <v>0</v>
      </c>
      <c r="U673" s="33">
        <v>1</v>
      </c>
      <c r="V673" s="33">
        <f>STOCK!Q816</f>
        <v>0</v>
      </c>
      <c r="X673" s="33">
        <v>0</v>
      </c>
      <c r="Y673" s="33">
        <f t="shared" si="12"/>
        <v>0</v>
      </c>
      <c r="AG673" s="33">
        <f>STOCK!A816</f>
        <v>0</v>
      </c>
      <c r="AI673" s="33">
        <v>0</v>
      </c>
    </row>
    <row r="674" spans="1:35" x14ac:dyDescent="0.15">
      <c r="A674" s="33">
        <f>STOCK!C817</f>
        <v>0</v>
      </c>
      <c r="B674" s="33">
        <f>STOCK!D817</f>
        <v>0</v>
      </c>
      <c r="C674" s="33">
        <f>STOCK!E817</f>
        <v>0</v>
      </c>
      <c r="D674" s="33">
        <f>STOCK!F817</f>
        <v>0</v>
      </c>
      <c r="E674" s="33">
        <f>STOCK!G817</f>
        <v>0</v>
      </c>
      <c r="F674" s="33">
        <f>STOCK!H817</f>
        <v>0</v>
      </c>
      <c r="G674" s="33">
        <f>STOCK!I817</f>
        <v>0</v>
      </c>
      <c r="H674" s="33">
        <f>STOCK!J817</f>
        <v>0</v>
      </c>
      <c r="I674" s="33">
        <f>STOCK!K817</f>
        <v>0</v>
      </c>
      <c r="J674" s="33">
        <f>STOCK!L817</f>
        <v>0</v>
      </c>
      <c r="K674" s="33">
        <f>STOCK!M817</f>
        <v>0</v>
      </c>
      <c r="L674" s="33">
        <f>STOCK!N817</f>
        <v>0</v>
      </c>
      <c r="U674" s="33">
        <v>1</v>
      </c>
      <c r="V674" s="33">
        <f>STOCK!Q817</f>
        <v>0</v>
      </c>
      <c r="X674" s="33">
        <v>0</v>
      </c>
      <c r="Y674" s="33">
        <f t="shared" si="12"/>
        <v>0</v>
      </c>
      <c r="AG674" s="33">
        <f>STOCK!A817</f>
        <v>0</v>
      </c>
      <c r="AI674" s="33">
        <v>0</v>
      </c>
    </row>
    <row r="675" spans="1:35" x14ac:dyDescent="0.15">
      <c r="A675" s="33">
        <f>STOCK!C818</f>
        <v>0</v>
      </c>
      <c r="B675" s="33">
        <f>STOCK!D818</f>
        <v>0</v>
      </c>
      <c r="C675" s="33">
        <f>STOCK!E818</f>
        <v>0</v>
      </c>
      <c r="D675" s="33">
        <f>STOCK!F818</f>
        <v>0</v>
      </c>
      <c r="E675" s="33">
        <f>STOCK!G818</f>
        <v>0</v>
      </c>
      <c r="F675" s="33">
        <f>STOCK!H818</f>
        <v>0</v>
      </c>
      <c r="G675" s="33">
        <f>STOCK!I818</f>
        <v>0</v>
      </c>
      <c r="H675" s="33">
        <f>STOCK!J818</f>
        <v>0</v>
      </c>
      <c r="I675" s="33">
        <f>STOCK!K818</f>
        <v>0</v>
      </c>
      <c r="J675" s="33">
        <f>STOCK!L818</f>
        <v>0</v>
      </c>
      <c r="K675" s="33">
        <f>STOCK!M818</f>
        <v>0</v>
      </c>
      <c r="L675" s="33">
        <f>STOCK!N818</f>
        <v>0</v>
      </c>
      <c r="U675" s="33">
        <v>1</v>
      </c>
      <c r="V675" s="33">
        <f>STOCK!Q818</f>
        <v>0</v>
      </c>
      <c r="X675" s="33">
        <v>0</v>
      </c>
      <c r="Y675" s="33">
        <f t="shared" si="12"/>
        <v>0</v>
      </c>
      <c r="AG675" s="33">
        <f>STOCK!A818</f>
        <v>0</v>
      </c>
      <c r="AI675" s="33">
        <v>0</v>
      </c>
    </row>
    <row r="676" spans="1:35" x14ac:dyDescent="0.15">
      <c r="A676" s="33">
        <f>STOCK!C819</f>
        <v>0</v>
      </c>
      <c r="B676" s="33">
        <f>STOCK!D819</f>
        <v>0</v>
      </c>
      <c r="C676" s="33">
        <f>STOCK!E819</f>
        <v>0</v>
      </c>
      <c r="D676" s="33">
        <f>STOCK!F819</f>
        <v>0</v>
      </c>
      <c r="E676" s="33">
        <f>STOCK!G819</f>
        <v>0</v>
      </c>
      <c r="F676" s="33">
        <f>STOCK!H819</f>
        <v>0</v>
      </c>
      <c r="G676" s="33">
        <f>STOCK!I819</f>
        <v>0</v>
      </c>
      <c r="H676" s="33">
        <f>STOCK!J819</f>
        <v>0</v>
      </c>
      <c r="I676" s="33">
        <f>STOCK!K819</f>
        <v>0</v>
      </c>
      <c r="J676" s="33">
        <f>STOCK!L819</f>
        <v>0</v>
      </c>
      <c r="K676" s="33">
        <f>STOCK!M819</f>
        <v>0</v>
      </c>
      <c r="L676" s="33">
        <f>STOCK!N819</f>
        <v>0</v>
      </c>
      <c r="U676" s="33">
        <v>1</v>
      </c>
      <c r="V676" s="33">
        <f>STOCK!Q819</f>
        <v>0</v>
      </c>
      <c r="X676" s="33">
        <v>0</v>
      </c>
      <c r="Y676" s="33">
        <f t="shared" si="12"/>
        <v>0</v>
      </c>
      <c r="AG676" s="33">
        <f>STOCK!A819</f>
        <v>0</v>
      </c>
      <c r="AI676" s="33">
        <v>0</v>
      </c>
    </row>
    <row r="677" spans="1:35" x14ac:dyDescent="0.15">
      <c r="A677" s="33">
        <f>STOCK!C820</f>
        <v>0</v>
      </c>
      <c r="B677" s="33">
        <f>STOCK!D820</f>
        <v>0</v>
      </c>
      <c r="C677" s="33">
        <f>STOCK!E820</f>
        <v>0</v>
      </c>
      <c r="D677" s="33">
        <f>STOCK!F820</f>
        <v>0</v>
      </c>
      <c r="E677" s="33">
        <f>STOCK!G820</f>
        <v>0</v>
      </c>
      <c r="F677" s="33">
        <f>STOCK!H820</f>
        <v>0</v>
      </c>
      <c r="G677" s="33">
        <f>STOCK!I820</f>
        <v>0</v>
      </c>
      <c r="H677" s="33">
        <f>STOCK!J820</f>
        <v>0</v>
      </c>
      <c r="I677" s="33">
        <f>STOCK!K820</f>
        <v>0</v>
      </c>
      <c r="J677" s="33">
        <f>STOCK!L820</f>
        <v>0</v>
      </c>
      <c r="K677" s="33">
        <f>STOCK!M820</f>
        <v>0</v>
      </c>
      <c r="L677" s="33">
        <f>STOCK!N820</f>
        <v>0</v>
      </c>
      <c r="U677" s="33">
        <v>1</v>
      </c>
      <c r="V677" s="33">
        <f>STOCK!Q820</f>
        <v>0</v>
      </c>
      <c r="X677" s="33">
        <v>0</v>
      </c>
      <c r="Y677" s="33">
        <f t="shared" si="12"/>
        <v>0</v>
      </c>
      <c r="AG677" s="33">
        <f>STOCK!A820</f>
        <v>0</v>
      </c>
      <c r="AI677" s="33">
        <v>0</v>
      </c>
    </row>
    <row r="678" spans="1:35" x14ac:dyDescent="0.15">
      <c r="A678" s="33">
        <f>STOCK!C821</f>
        <v>0</v>
      </c>
      <c r="B678" s="33">
        <f>STOCK!D821</f>
        <v>0</v>
      </c>
      <c r="C678" s="33">
        <f>STOCK!E821</f>
        <v>0</v>
      </c>
      <c r="D678" s="33">
        <f>STOCK!F821</f>
        <v>0</v>
      </c>
      <c r="E678" s="33">
        <f>STOCK!G821</f>
        <v>0</v>
      </c>
      <c r="F678" s="33">
        <f>STOCK!H821</f>
        <v>0</v>
      </c>
      <c r="G678" s="33">
        <f>STOCK!I821</f>
        <v>0</v>
      </c>
      <c r="H678" s="33">
        <f>STOCK!J821</f>
        <v>0</v>
      </c>
      <c r="I678" s="33">
        <f>STOCK!K821</f>
        <v>0</v>
      </c>
      <c r="J678" s="33">
        <f>STOCK!L821</f>
        <v>0</v>
      </c>
      <c r="K678" s="33">
        <f>STOCK!M821</f>
        <v>0</v>
      </c>
      <c r="L678" s="33">
        <f>STOCK!N821</f>
        <v>0</v>
      </c>
      <c r="U678" s="33">
        <v>1</v>
      </c>
      <c r="V678" s="33">
        <f>STOCK!Q821</f>
        <v>0</v>
      </c>
      <c r="X678" s="33">
        <v>0</v>
      </c>
      <c r="Y678" s="33">
        <f t="shared" si="12"/>
        <v>0</v>
      </c>
      <c r="AG678" s="33">
        <f>STOCK!A821</f>
        <v>0</v>
      </c>
      <c r="AI678" s="33">
        <v>0</v>
      </c>
    </row>
    <row r="679" spans="1:35" x14ac:dyDescent="0.15">
      <c r="A679" s="33">
        <f>STOCK!C822</f>
        <v>0</v>
      </c>
      <c r="B679" s="33">
        <f>STOCK!D822</f>
        <v>0</v>
      </c>
      <c r="C679" s="33">
        <f>STOCK!E822</f>
        <v>0</v>
      </c>
      <c r="D679" s="33">
        <f>STOCK!F822</f>
        <v>0</v>
      </c>
      <c r="E679" s="33">
        <f>STOCK!G822</f>
        <v>0</v>
      </c>
      <c r="F679" s="33">
        <f>STOCK!H822</f>
        <v>0</v>
      </c>
      <c r="G679" s="33">
        <f>STOCK!I822</f>
        <v>0</v>
      </c>
      <c r="H679" s="33">
        <f>STOCK!J822</f>
        <v>0</v>
      </c>
      <c r="I679" s="33">
        <f>STOCK!K822</f>
        <v>0</v>
      </c>
      <c r="J679" s="33">
        <f>STOCK!L822</f>
        <v>0</v>
      </c>
      <c r="K679" s="33">
        <f>STOCK!M822</f>
        <v>0</v>
      </c>
      <c r="L679" s="33">
        <f>STOCK!N822</f>
        <v>0</v>
      </c>
      <c r="U679" s="33">
        <v>1</v>
      </c>
      <c r="V679" s="33">
        <f>STOCK!Q822</f>
        <v>0</v>
      </c>
      <c r="X679" s="33">
        <v>0</v>
      </c>
      <c r="Y679" s="33">
        <f t="shared" si="12"/>
        <v>0</v>
      </c>
      <c r="AG679" s="33">
        <f>STOCK!A822</f>
        <v>0</v>
      </c>
      <c r="AI679" s="33">
        <v>0</v>
      </c>
    </row>
    <row r="680" spans="1:35" x14ac:dyDescent="0.15">
      <c r="A680" s="33">
        <f>STOCK!C823</f>
        <v>0</v>
      </c>
      <c r="B680" s="33">
        <f>STOCK!D823</f>
        <v>0</v>
      </c>
      <c r="C680" s="33">
        <f>STOCK!E823</f>
        <v>0</v>
      </c>
      <c r="D680" s="33">
        <f>STOCK!F823</f>
        <v>0</v>
      </c>
      <c r="E680" s="33">
        <f>STOCK!G823</f>
        <v>0</v>
      </c>
      <c r="F680" s="33">
        <f>STOCK!H823</f>
        <v>0</v>
      </c>
      <c r="G680" s="33">
        <f>STOCK!I823</f>
        <v>0</v>
      </c>
      <c r="H680" s="33">
        <f>STOCK!J823</f>
        <v>0</v>
      </c>
      <c r="I680" s="33">
        <f>STOCK!K823</f>
        <v>0</v>
      </c>
      <c r="J680" s="33">
        <f>STOCK!L823</f>
        <v>0</v>
      </c>
      <c r="K680" s="33">
        <f>STOCK!M823</f>
        <v>0</v>
      </c>
      <c r="L680" s="33">
        <f>STOCK!N823</f>
        <v>0</v>
      </c>
      <c r="U680" s="33">
        <v>1</v>
      </c>
      <c r="V680" s="33">
        <f>STOCK!Q823</f>
        <v>0</v>
      </c>
      <c r="X680" s="33">
        <v>0</v>
      </c>
      <c r="Y680" s="33">
        <f t="shared" si="12"/>
        <v>0</v>
      </c>
      <c r="AG680" s="33">
        <f>STOCK!A823</f>
        <v>0</v>
      </c>
      <c r="AI680" s="33">
        <v>0</v>
      </c>
    </row>
    <row r="681" spans="1:35" x14ac:dyDescent="0.15">
      <c r="A681" s="33">
        <f>STOCK!C824</f>
        <v>0</v>
      </c>
      <c r="B681" s="33">
        <f>STOCK!D824</f>
        <v>0</v>
      </c>
      <c r="C681" s="33">
        <f>STOCK!E824</f>
        <v>0</v>
      </c>
      <c r="D681" s="33">
        <f>STOCK!F824</f>
        <v>0</v>
      </c>
      <c r="E681" s="33">
        <f>STOCK!G824</f>
        <v>0</v>
      </c>
      <c r="F681" s="33">
        <f>STOCK!H824</f>
        <v>0</v>
      </c>
      <c r="G681" s="33">
        <f>STOCK!I824</f>
        <v>0</v>
      </c>
      <c r="H681" s="33">
        <f>STOCK!J824</f>
        <v>0</v>
      </c>
      <c r="I681" s="33">
        <f>STOCK!K824</f>
        <v>0</v>
      </c>
      <c r="J681" s="33">
        <f>STOCK!L824</f>
        <v>0</v>
      </c>
      <c r="K681" s="33">
        <f>STOCK!M824</f>
        <v>0</v>
      </c>
      <c r="L681" s="33">
        <f>STOCK!N824</f>
        <v>0</v>
      </c>
      <c r="U681" s="33">
        <v>1</v>
      </c>
      <c r="V681" s="33">
        <f>STOCK!Q824</f>
        <v>0</v>
      </c>
      <c r="X681" s="33">
        <v>0</v>
      </c>
      <c r="Y681" s="33">
        <f t="shared" si="12"/>
        <v>0</v>
      </c>
      <c r="AG681" s="33">
        <f>STOCK!A824</f>
        <v>0</v>
      </c>
      <c r="AI681" s="33">
        <v>0</v>
      </c>
    </row>
    <row r="682" spans="1:35" x14ac:dyDescent="0.15">
      <c r="A682" s="33">
        <f>STOCK!C825</f>
        <v>0</v>
      </c>
      <c r="B682" s="33">
        <f>STOCK!D825</f>
        <v>0</v>
      </c>
      <c r="C682" s="33">
        <f>STOCK!E825</f>
        <v>0</v>
      </c>
      <c r="D682" s="33">
        <f>STOCK!F825</f>
        <v>0</v>
      </c>
      <c r="E682" s="33">
        <f>STOCK!G825</f>
        <v>0</v>
      </c>
      <c r="F682" s="33">
        <f>STOCK!H825</f>
        <v>0</v>
      </c>
      <c r="G682" s="33">
        <f>STOCK!I825</f>
        <v>0</v>
      </c>
      <c r="H682" s="33">
        <f>STOCK!J825</f>
        <v>0</v>
      </c>
      <c r="I682" s="33">
        <f>STOCK!K825</f>
        <v>0</v>
      </c>
      <c r="J682" s="33">
        <f>STOCK!L825</f>
        <v>0</v>
      </c>
      <c r="K682" s="33">
        <f>STOCK!M825</f>
        <v>0</v>
      </c>
      <c r="L682" s="33">
        <f>STOCK!N825</f>
        <v>0</v>
      </c>
      <c r="U682" s="33">
        <v>1</v>
      </c>
      <c r="V682" s="33">
        <f>STOCK!Q825</f>
        <v>0</v>
      </c>
      <c r="X682" s="33">
        <v>0</v>
      </c>
      <c r="Y682" s="33">
        <f t="shared" si="12"/>
        <v>0</v>
      </c>
      <c r="AG682" s="33">
        <f>STOCK!A825</f>
        <v>0</v>
      </c>
      <c r="AI682" s="33">
        <v>0</v>
      </c>
    </row>
    <row r="683" spans="1:35" x14ac:dyDescent="0.15">
      <c r="A683" s="33">
        <f>STOCK!C826</f>
        <v>0</v>
      </c>
      <c r="B683" s="33">
        <f>STOCK!D826</f>
        <v>0</v>
      </c>
      <c r="C683" s="33">
        <f>STOCK!E826</f>
        <v>0</v>
      </c>
      <c r="D683" s="33">
        <f>STOCK!F826</f>
        <v>0</v>
      </c>
      <c r="E683" s="33">
        <f>STOCK!G826</f>
        <v>0</v>
      </c>
      <c r="F683" s="33">
        <f>STOCK!H826</f>
        <v>0</v>
      </c>
      <c r="G683" s="33">
        <f>STOCK!I826</f>
        <v>0</v>
      </c>
      <c r="H683" s="33">
        <f>STOCK!J826</f>
        <v>0</v>
      </c>
      <c r="I683" s="33">
        <f>STOCK!K826</f>
        <v>0</v>
      </c>
      <c r="J683" s="33">
        <f>STOCK!L826</f>
        <v>0</v>
      </c>
      <c r="K683" s="33">
        <f>STOCK!M826</f>
        <v>0</v>
      </c>
      <c r="L683" s="33">
        <f>STOCK!N826</f>
        <v>0</v>
      </c>
      <c r="U683" s="33">
        <v>1</v>
      </c>
      <c r="V683" s="33">
        <f>STOCK!Q826</f>
        <v>0</v>
      </c>
      <c r="X683" s="33">
        <v>0</v>
      </c>
      <c r="Y683" s="33">
        <f t="shared" si="12"/>
        <v>0</v>
      </c>
      <c r="AG683" s="33">
        <f>STOCK!A826</f>
        <v>0</v>
      </c>
      <c r="AI683" s="33">
        <v>0</v>
      </c>
    </row>
    <row r="684" spans="1:35" x14ac:dyDescent="0.15">
      <c r="A684" s="33">
        <f>STOCK!C827</f>
        <v>0</v>
      </c>
      <c r="B684" s="33">
        <f>STOCK!D827</f>
        <v>0</v>
      </c>
      <c r="C684" s="33">
        <f>STOCK!E827</f>
        <v>0</v>
      </c>
      <c r="D684" s="33">
        <f>STOCK!F827</f>
        <v>0</v>
      </c>
      <c r="E684" s="33">
        <f>STOCK!G827</f>
        <v>0</v>
      </c>
      <c r="F684" s="33">
        <f>STOCK!H827</f>
        <v>0</v>
      </c>
      <c r="G684" s="33">
        <f>STOCK!I827</f>
        <v>0</v>
      </c>
      <c r="H684" s="33">
        <f>STOCK!J827</f>
        <v>0</v>
      </c>
      <c r="I684" s="33">
        <f>STOCK!K827</f>
        <v>0</v>
      </c>
      <c r="J684" s="33">
        <f>STOCK!L827</f>
        <v>0</v>
      </c>
      <c r="K684" s="33">
        <f>STOCK!M827</f>
        <v>0</v>
      </c>
      <c r="L684" s="33">
        <f>STOCK!N827</f>
        <v>0</v>
      </c>
      <c r="U684" s="33">
        <v>1</v>
      </c>
      <c r="V684" s="33">
        <f>STOCK!Q827</f>
        <v>0</v>
      </c>
      <c r="X684" s="33">
        <v>0</v>
      </c>
      <c r="Y684" s="33">
        <f t="shared" si="12"/>
        <v>0</v>
      </c>
      <c r="AG684" s="33">
        <f>STOCK!A827</f>
        <v>0</v>
      </c>
      <c r="AI684" s="33">
        <v>0</v>
      </c>
    </row>
    <row r="685" spans="1:35" x14ac:dyDescent="0.15">
      <c r="A685" s="33">
        <f>STOCK!C828</f>
        <v>0</v>
      </c>
      <c r="B685" s="33">
        <f>STOCK!D828</f>
        <v>0</v>
      </c>
      <c r="C685" s="33">
        <f>STOCK!E828</f>
        <v>0</v>
      </c>
      <c r="D685" s="33">
        <f>STOCK!F828</f>
        <v>0</v>
      </c>
      <c r="E685" s="33">
        <f>STOCK!G828</f>
        <v>0</v>
      </c>
      <c r="F685" s="33">
        <f>STOCK!H828</f>
        <v>0</v>
      </c>
      <c r="G685" s="33">
        <f>STOCK!I828</f>
        <v>0</v>
      </c>
      <c r="H685" s="33">
        <f>STOCK!J828</f>
        <v>0</v>
      </c>
      <c r="I685" s="33">
        <f>STOCK!K828</f>
        <v>0</v>
      </c>
      <c r="J685" s="33">
        <f>STOCK!L828</f>
        <v>0</v>
      </c>
      <c r="K685" s="33">
        <f>STOCK!M828</f>
        <v>0</v>
      </c>
      <c r="L685" s="33">
        <f>STOCK!N828</f>
        <v>0</v>
      </c>
      <c r="U685" s="33">
        <v>1</v>
      </c>
      <c r="V685" s="33">
        <f>STOCK!Q828</f>
        <v>0</v>
      </c>
      <c r="X685" s="33">
        <v>0</v>
      </c>
      <c r="Y685" s="33">
        <f t="shared" si="12"/>
        <v>0</v>
      </c>
      <c r="AG685" s="33">
        <f>STOCK!A828</f>
        <v>0</v>
      </c>
      <c r="AI685" s="33">
        <v>0</v>
      </c>
    </row>
    <row r="686" spans="1:35" x14ac:dyDescent="0.15">
      <c r="A686" s="33">
        <f>STOCK!C829</f>
        <v>0</v>
      </c>
      <c r="B686" s="33">
        <f>STOCK!D829</f>
        <v>0</v>
      </c>
      <c r="C686" s="33">
        <f>STOCK!E829</f>
        <v>0</v>
      </c>
      <c r="D686" s="33">
        <f>STOCK!F829</f>
        <v>0</v>
      </c>
      <c r="E686" s="33">
        <f>STOCK!G829</f>
        <v>0</v>
      </c>
      <c r="F686" s="33">
        <f>STOCK!H829</f>
        <v>0</v>
      </c>
      <c r="G686" s="33">
        <f>STOCK!I829</f>
        <v>0</v>
      </c>
      <c r="H686" s="33">
        <f>STOCK!J829</f>
        <v>0</v>
      </c>
      <c r="I686" s="33">
        <f>STOCK!K829</f>
        <v>0</v>
      </c>
      <c r="J686" s="33">
        <f>STOCK!L829</f>
        <v>0</v>
      </c>
      <c r="K686" s="33">
        <f>STOCK!M829</f>
        <v>0</v>
      </c>
      <c r="L686" s="33">
        <f>STOCK!N829</f>
        <v>0</v>
      </c>
      <c r="U686" s="33">
        <v>1</v>
      </c>
      <c r="V686" s="33">
        <f>STOCK!Q829</f>
        <v>0</v>
      </c>
      <c r="X686" s="33">
        <v>0</v>
      </c>
      <c r="Y686" s="33">
        <f t="shared" si="12"/>
        <v>0</v>
      </c>
      <c r="AG686" s="33">
        <f>STOCK!A829</f>
        <v>0</v>
      </c>
      <c r="AI686" s="33">
        <v>0</v>
      </c>
    </row>
    <row r="687" spans="1:35" x14ac:dyDescent="0.15">
      <c r="A687" s="33">
        <f>STOCK!C830</f>
        <v>0</v>
      </c>
      <c r="B687" s="33">
        <f>STOCK!D830</f>
        <v>0</v>
      </c>
      <c r="C687" s="33">
        <f>STOCK!E830</f>
        <v>0</v>
      </c>
      <c r="D687" s="33">
        <f>STOCK!F830</f>
        <v>0</v>
      </c>
      <c r="E687" s="33">
        <f>STOCK!G830</f>
        <v>0</v>
      </c>
      <c r="F687" s="33">
        <f>STOCK!H830</f>
        <v>0</v>
      </c>
      <c r="G687" s="33">
        <f>STOCK!I830</f>
        <v>0</v>
      </c>
      <c r="H687" s="33">
        <f>STOCK!J830</f>
        <v>0</v>
      </c>
      <c r="I687" s="33">
        <f>STOCK!K830</f>
        <v>0</v>
      </c>
      <c r="J687" s="33">
        <f>STOCK!L830</f>
        <v>0</v>
      </c>
      <c r="K687" s="33">
        <f>STOCK!M830</f>
        <v>0</v>
      </c>
      <c r="L687" s="33">
        <f>STOCK!N830</f>
        <v>0</v>
      </c>
      <c r="U687" s="33">
        <v>1</v>
      </c>
      <c r="V687" s="33">
        <f>STOCK!Q830</f>
        <v>0</v>
      </c>
      <c r="X687" s="33">
        <v>0</v>
      </c>
      <c r="Y687" s="33">
        <f t="shared" si="12"/>
        <v>0</v>
      </c>
      <c r="AG687" s="33">
        <f>STOCK!A830</f>
        <v>0</v>
      </c>
      <c r="AI687" s="33">
        <v>0</v>
      </c>
    </row>
    <row r="688" spans="1:35" x14ac:dyDescent="0.15">
      <c r="A688" s="33">
        <f>STOCK!C831</f>
        <v>0</v>
      </c>
      <c r="B688" s="33">
        <f>STOCK!D831</f>
        <v>0</v>
      </c>
      <c r="C688" s="33">
        <f>STOCK!E831</f>
        <v>0</v>
      </c>
      <c r="D688" s="33">
        <f>STOCK!F831</f>
        <v>0</v>
      </c>
      <c r="E688" s="33">
        <f>STOCK!G831</f>
        <v>0</v>
      </c>
      <c r="F688" s="33">
        <f>STOCK!H831</f>
        <v>0</v>
      </c>
      <c r="G688" s="33">
        <f>STOCK!I831</f>
        <v>0</v>
      </c>
      <c r="H688" s="33">
        <f>STOCK!J831</f>
        <v>0</v>
      </c>
      <c r="I688" s="33">
        <f>STOCK!K831</f>
        <v>0</v>
      </c>
      <c r="J688" s="33">
        <f>STOCK!L831</f>
        <v>0</v>
      </c>
      <c r="K688" s="33">
        <f>STOCK!M831</f>
        <v>0</v>
      </c>
      <c r="L688" s="33">
        <f>STOCK!N831</f>
        <v>0</v>
      </c>
      <c r="U688" s="33">
        <v>1</v>
      </c>
      <c r="V688" s="33">
        <f>STOCK!Q831</f>
        <v>0</v>
      </c>
      <c r="X688" s="33">
        <v>0</v>
      </c>
      <c r="Y688" s="33">
        <f t="shared" si="12"/>
        <v>0</v>
      </c>
      <c r="AG688" s="33">
        <f>STOCK!A831</f>
        <v>0</v>
      </c>
      <c r="AI688" s="33">
        <v>0</v>
      </c>
    </row>
    <row r="689" spans="1:35" x14ac:dyDescent="0.15">
      <c r="A689" s="33">
        <f>STOCK!C832</f>
        <v>0</v>
      </c>
      <c r="B689" s="33">
        <f>STOCK!D832</f>
        <v>0</v>
      </c>
      <c r="C689" s="33">
        <f>STOCK!E832</f>
        <v>0</v>
      </c>
      <c r="D689" s="33">
        <f>STOCK!F832</f>
        <v>0</v>
      </c>
      <c r="E689" s="33">
        <f>STOCK!G832</f>
        <v>0</v>
      </c>
      <c r="F689" s="33">
        <f>STOCK!H832</f>
        <v>0</v>
      </c>
      <c r="G689" s="33">
        <f>STOCK!I832</f>
        <v>0</v>
      </c>
      <c r="H689" s="33">
        <f>STOCK!J832</f>
        <v>0</v>
      </c>
      <c r="I689" s="33">
        <f>STOCK!K832</f>
        <v>0</v>
      </c>
      <c r="J689" s="33">
        <f>STOCK!L832</f>
        <v>0</v>
      </c>
      <c r="K689" s="33">
        <f>STOCK!M832</f>
        <v>0</v>
      </c>
      <c r="L689" s="33">
        <f>STOCK!N832</f>
        <v>0</v>
      </c>
      <c r="U689" s="33">
        <v>1</v>
      </c>
      <c r="V689" s="33">
        <f>STOCK!Q832</f>
        <v>0</v>
      </c>
      <c r="X689" s="33">
        <v>0</v>
      </c>
      <c r="Y689" s="33">
        <f t="shared" si="12"/>
        <v>0</v>
      </c>
      <c r="AG689" s="33">
        <f>STOCK!A832</f>
        <v>0</v>
      </c>
      <c r="AI689" s="33">
        <v>0</v>
      </c>
    </row>
    <row r="690" spans="1:35" x14ac:dyDescent="0.15">
      <c r="A690" s="33">
        <f>STOCK!C833</f>
        <v>0</v>
      </c>
      <c r="B690" s="33">
        <f>STOCK!D833</f>
        <v>0</v>
      </c>
      <c r="C690" s="33">
        <f>STOCK!E833</f>
        <v>0</v>
      </c>
      <c r="D690" s="33">
        <f>STOCK!F833</f>
        <v>0</v>
      </c>
      <c r="E690" s="33">
        <f>STOCK!G833</f>
        <v>0</v>
      </c>
      <c r="F690" s="33">
        <f>STOCK!H833</f>
        <v>0</v>
      </c>
      <c r="G690" s="33">
        <f>STOCK!I833</f>
        <v>0</v>
      </c>
      <c r="H690" s="33">
        <f>STOCK!J833</f>
        <v>0</v>
      </c>
      <c r="I690" s="33">
        <f>STOCK!K833</f>
        <v>0</v>
      </c>
      <c r="J690" s="33">
        <f>STOCK!L833</f>
        <v>0</v>
      </c>
      <c r="K690" s="33">
        <f>STOCK!M833</f>
        <v>0</v>
      </c>
      <c r="L690" s="33">
        <f>STOCK!N833</f>
        <v>0</v>
      </c>
      <c r="U690" s="33">
        <v>1</v>
      </c>
      <c r="V690" s="33">
        <f>STOCK!Q833</f>
        <v>0</v>
      </c>
      <c r="X690" s="33">
        <v>0</v>
      </c>
      <c r="Y690" s="33">
        <f t="shared" si="12"/>
        <v>0</v>
      </c>
      <c r="AG690" s="33">
        <f>STOCK!A833</f>
        <v>0</v>
      </c>
      <c r="AI690" s="33">
        <v>0</v>
      </c>
    </row>
    <row r="691" spans="1:35" x14ac:dyDescent="0.15">
      <c r="A691" s="33">
        <f>STOCK!C834</f>
        <v>0</v>
      </c>
      <c r="B691" s="33">
        <f>STOCK!D834</f>
        <v>0</v>
      </c>
      <c r="C691" s="33">
        <f>STOCK!E834</f>
        <v>0</v>
      </c>
      <c r="D691" s="33">
        <f>STOCK!F834</f>
        <v>0</v>
      </c>
      <c r="E691" s="33">
        <f>STOCK!G834</f>
        <v>0</v>
      </c>
      <c r="F691" s="33">
        <f>STOCK!H834</f>
        <v>0</v>
      </c>
      <c r="G691" s="33">
        <f>STOCK!I834</f>
        <v>0</v>
      </c>
      <c r="H691" s="33">
        <f>STOCK!J834</f>
        <v>0</v>
      </c>
      <c r="I691" s="33">
        <f>STOCK!K834</f>
        <v>0</v>
      </c>
      <c r="J691" s="33">
        <f>STOCK!L834</f>
        <v>0</v>
      </c>
      <c r="K691" s="33">
        <f>STOCK!M834</f>
        <v>0</v>
      </c>
      <c r="L691" s="33">
        <f>STOCK!N834</f>
        <v>0</v>
      </c>
      <c r="U691" s="33">
        <v>1</v>
      </c>
      <c r="V691" s="33">
        <f>STOCK!Q834</f>
        <v>0</v>
      </c>
      <c r="X691" s="33">
        <v>0</v>
      </c>
      <c r="Y691" s="33">
        <f t="shared" si="12"/>
        <v>0</v>
      </c>
      <c r="AG691" s="33">
        <f>STOCK!A834</f>
        <v>0</v>
      </c>
      <c r="AI691" s="33">
        <v>0</v>
      </c>
    </row>
    <row r="692" spans="1:35" x14ac:dyDescent="0.15">
      <c r="A692" s="33">
        <f>STOCK!C835</f>
        <v>0</v>
      </c>
      <c r="B692" s="33">
        <f>STOCK!D835</f>
        <v>0</v>
      </c>
      <c r="C692" s="33">
        <f>STOCK!E835</f>
        <v>0</v>
      </c>
      <c r="D692" s="33">
        <f>STOCK!F835</f>
        <v>0</v>
      </c>
      <c r="E692" s="33">
        <f>STOCK!G835</f>
        <v>0</v>
      </c>
      <c r="F692" s="33">
        <f>STOCK!H835</f>
        <v>0</v>
      </c>
      <c r="G692" s="33">
        <f>STOCK!I835</f>
        <v>0</v>
      </c>
      <c r="H692" s="33">
        <f>STOCK!J835</f>
        <v>0</v>
      </c>
      <c r="I692" s="33">
        <f>STOCK!K835</f>
        <v>0</v>
      </c>
      <c r="J692" s="33">
        <f>STOCK!L835</f>
        <v>0</v>
      </c>
      <c r="K692" s="33">
        <f>STOCK!M835</f>
        <v>0</v>
      </c>
      <c r="L692" s="33">
        <f>STOCK!N835</f>
        <v>0</v>
      </c>
      <c r="U692" s="33">
        <v>1</v>
      </c>
      <c r="V692" s="33">
        <f>STOCK!Q835</f>
        <v>0</v>
      </c>
      <c r="X692" s="33">
        <v>0</v>
      </c>
      <c r="Y692" s="33">
        <f t="shared" si="12"/>
        <v>0</v>
      </c>
      <c r="AG692" s="33">
        <f>STOCK!A835</f>
        <v>0</v>
      </c>
      <c r="AI692" s="33">
        <v>0</v>
      </c>
    </row>
    <row r="693" spans="1:35" x14ac:dyDescent="0.15">
      <c r="A693" s="33">
        <f>STOCK!C836</f>
        <v>0</v>
      </c>
      <c r="B693" s="33">
        <f>STOCK!D836</f>
        <v>0</v>
      </c>
      <c r="C693" s="33">
        <f>STOCK!E836</f>
        <v>0</v>
      </c>
      <c r="D693" s="33">
        <f>STOCK!F836</f>
        <v>0</v>
      </c>
      <c r="E693" s="33">
        <f>STOCK!G836</f>
        <v>0</v>
      </c>
      <c r="F693" s="33">
        <f>STOCK!H836</f>
        <v>0</v>
      </c>
      <c r="G693" s="33">
        <f>STOCK!I836</f>
        <v>0</v>
      </c>
      <c r="H693" s="33">
        <f>STOCK!J836</f>
        <v>0</v>
      </c>
      <c r="I693" s="33">
        <f>STOCK!K836</f>
        <v>0</v>
      </c>
      <c r="J693" s="33">
        <f>STOCK!L836</f>
        <v>0</v>
      </c>
      <c r="K693" s="33">
        <f>STOCK!M836</f>
        <v>0</v>
      </c>
      <c r="L693" s="33">
        <f>STOCK!N836</f>
        <v>0</v>
      </c>
      <c r="U693" s="33">
        <v>1</v>
      </c>
      <c r="V693" s="33">
        <f>STOCK!Q836</f>
        <v>0</v>
      </c>
      <c r="X693" s="33">
        <v>0</v>
      </c>
      <c r="Y693" s="33">
        <f t="shared" si="12"/>
        <v>0</v>
      </c>
      <c r="AG693" s="33">
        <f>STOCK!A836</f>
        <v>0</v>
      </c>
      <c r="AI693" s="33">
        <v>0</v>
      </c>
    </row>
    <row r="694" spans="1:35" x14ac:dyDescent="0.15">
      <c r="A694" s="33">
        <f>STOCK!C837</f>
        <v>0</v>
      </c>
      <c r="B694" s="33">
        <f>STOCK!D837</f>
        <v>0</v>
      </c>
      <c r="C694" s="33">
        <f>STOCK!E837</f>
        <v>0</v>
      </c>
      <c r="D694" s="33">
        <f>STOCK!F837</f>
        <v>0</v>
      </c>
      <c r="E694" s="33">
        <f>STOCK!G837</f>
        <v>0</v>
      </c>
      <c r="F694" s="33">
        <f>STOCK!H837</f>
        <v>0</v>
      </c>
      <c r="G694" s="33">
        <f>STOCK!I837</f>
        <v>0</v>
      </c>
      <c r="H694" s="33">
        <f>STOCK!J837</f>
        <v>0</v>
      </c>
      <c r="I694" s="33">
        <f>STOCK!K837</f>
        <v>0</v>
      </c>
      <c r="J694" s="33">
        <f>STOCK!L837</f>
        <v>0</v>
      </c>
      <c r="K694" s="33">
        <f>STOCK!M837</f>
        <v>0</v>
      </c>
      <c r="L694" s="33">
        <f>STOCK!N837</f>
        <v>0</v>
      </c>
      <c r="U694" s="33">
        <v>1</v>
      </c>
      <c r="V694" s="33">
        <f>STOCK!Q837</f>
        <v>0</v>
      </c>
      <c r="X694" s="33">
        <v>0</v>
      </c>
      <c r="Y694" s="33">
        <f t="shared" si="12"/>
        <v>0</v>
      </c>
      <c r="AG694" s="33">
        <f>STOCK!A837</f>
        <v>0</v>
      </c>
      <c r="AI694" s="33">
        <v>0</v>
      </c>
    </row>
    <row r="695" spans="1:35" x14ac:dyDescent="0.15">
      <c r="A695" s="33">
        <f>STOCK!C838</f>
        <v>0</v>
      </c>
      <c r="B695" s="33">
        <f>STOCK!D838</f>
        <v>0</v>
      </c>
      <c r="C695" s="33">
        <f>STOCK!E838</f>
        <v>0</v>
      </c>
      <c r="D695" s="33">
        <f>STOCK!F838</f>
        <v>0</v>
      </c>
      <c r="E695" s="33">
        <f>STOCK!G838</f>
        <v>0</v>
      </c>
      <c r="F695" s="33">
        <f>STOCK!H838</f>
        <v>0</v>
      </c>
      <c r="G695" s="33">
        <f>STOCK!I838</f>
        <v>0</v>
      </c>
      <c r="H695" s="33">
        <f>STOCK!J838</f>
        <v>0</v>
      </c>
      <c r="I695" s="33">
        <f>STOCK!K838</f>
        <v>0</v>
      </c>
      <c r="J695" s="33">
        <f>STOCK!L838</f>
        <v>0</v>
      </c>
      <c r="K695" s="33">
        <f>STOCK!M838</f>
        <v>0</v>
      </c>
      <c r="L695" s="33">
        <f>STOCK!N838</f>
        <v>0</v>
      </c>
      <c r="U695" s="33">
        <v>1</v>
      </c>
      <c r="V695" s="33">
        <f>STOCK!Q838</f>
        <v>0</v>
      </c>
      <c r="X695" s="33">
        <v>0</v>
      </c>
      <c r="Y695" s="33">
        <f t="shared" si="12"/>
        <v>0</v>
      </c>
      <c r="AG695" s="33">
        <f>STOCK!A838</f>
        <v>0</v>
      </c>
      <c r="AI695" s="33">
        <v>0</v>
      </c>
    </row>
    <row r="696" spans="1:35" x14ac:dyDescent="0.15">
      <c r="A696" s="33">
        <f>STOCK!C839</f>
        <v>0</v>
      </c>
      <c r="B696" s="33">
        <f>STOCK!D839</f>
        <v>0</v>
      </c>
      <c r="C696" s="33">
        <f>STOCK!E839</f>
        <v>0</v>
      </c>
      <c r="D696" s="33">
        <f>STOCK!F839</f>
        <v>0</v>
      </c>
      <c r="E696" s="33">
        <f>STOCK!G839</f>
        <v>0</v>
      </c>
      <c r="F696" s="33">
        <f>STOCK!H839</f>
        <v>0</v>
      </c>
      <c r="G696" s="33">
        <f>STOCK!I839</f>
        <v>0</v>
      </c>
      <c r="H696" s="33">
        <f>STOCK!J839</f>
        <v>0</v>
      </c>
      <c r="I696" s="33">
        <f>STOCK!K839</f>
        <v>0</v>
      </c>
      <c r="J696" s="33">
        <f>STOCK!L839</f>
        <v>0</v>
      </c>
      <c r="K696" s="33">
        <f>STOCK!M839</f>
        <v>0</v>
      </c>
      <c r="L696" s="33">
        <f>STOCK!N839</f>
        <v>0</v>
      </c>
      <c r="U696" s="33">
        <v>1</v>
      </c>
      <c r="V696" s="33">
        <f>STOCK!Q839</f>
        <v>0</v>
      </c>
      <c r="X696" s="33">
        <v>0</v>
      </c>
      <c r="Y696" s="33">
        <f t="shared" si="12"/>
        <v>0</v>
      </c>
      <c r="AG696" s="33">
        <f>STOCK!A839</f>
        <v>0</v>
      </c>
      <c r="AI696" s="33">
        <v>0</v>
      </c>
    </row>
    <row r="697" spans="1:35" x14ac:dyDescent="0.15">
      <c r="A697" s="33">
        <f>STOCK!C840</f>
        <v>0</v>
      </c>
      <c r="B697" s="33">
        <f>STOCK!D840</f>
        <v>0</v>
      </c>
      <c r="C697" s="33">
        <f>STOCK!E840</f>
        <v>0</v>
      </c>
      <c r="D697" s="33">
        <f>STOCK!F840</f>
        <v>0</v>
      </c>
      <c r="E697" s="33">
        <f>STOCK!G840</f>
        <v>0</v>
      </c>
      <c r="F697" s="33">
        <f>STOCK!H840</f>
        <v>0</v>
      </c>
      <c r="G697" s="33">
        <f>STOCK!I840</f>
        <v>0</v>
      </c>
      <c r="H697" s="33">
        <f>STOCK!J840</f>
        <v>0</v>
      </c>
      <c r="I697" s="33">
        <f>STOCK!K840</f>
        <v>0</v>
      </c>
      <c r="J697" s="33">
        <f>STOCK!L840</f>
        <v>0</v>
      </c>
      <c r="K697" s="33">
        <f>STOCK!M840</f>
        <v>0</v>
      </c>
      <c r="L697" s="33">
        <f>STOCK!N840</f>
        <v>0</v>
      </c>
      <c r="U697" s="33">
        <v>1</v>
      </c>
      <c r="V697" s="33">
        <f>STOCK!Q840</f>
        <v>0</v>
      </c>
      <c r="X697" s="33">
        <v>0</v>
      </c>
      <c r="Y697" s="33">
        <f t="shared" si="12"/>
        <v>0</v>
      </c>
      <c r="AG697" s="33">
        <f>STOCK!A840</f>
        <v>0</v>
      </c>
      <c r="AI697" s="33">
        <v>0</v>
      </c>
    </row>
    <row r="698" spans="1:35" x14ac:dyDescent="0.15">
      <c r="A698" s="33">
        <f>STOCK!C841</f>
        <v>0</v>
      </c>
      <c r="B698" s="33">
        <f>STOCK!D841</f>
        <v>0</v>
      </c>
      <c r="C698" s="33">
        <f>STOCK!E841</f>
        <v>0</v>
      </c>
      <c r="D698" s="33">
        <f>STOCK!F841</f>
        <v>0</v>
      </c>
      <c r="E698" s="33">
        <f>STOCK!G841</f>
        <v>0</v>
      </c>
      <c r="F698" s="33">
        <f>STOCK!H841</f>
        <v>0</v>
      </c>
      <c r="G698" s="33">
        <f>STOCK!I841</f>
        <v>0</v>
      </c>
      <c r="H698" s="33">
        <f>STOCK!J841</f>
        <v>0</v>
      </c>
      <c r="I698" s="33">
        <f>STOCK!K841</f>
        <v>0</v>
      </c>
      <c r="J698" s="33">
        <f>STOCK!L841</f>
        <v>0</v>
      </c>
      <c r="K698" s="33">
        <f>STOCK!M841</f>
        <v>0</v>
      </c>
      <c r="L698" s="33">
        <f>STOCK!N841</f>
        <v>0</v>
      </c>
      <c r="U698" s="33">
        <v>1</v>
      </c>
      <c r="V698" s="33">
        <f>STOCK!Q841</f>
        <v>0</v>
      </c>
      <c r="X698" s="33">
        <v>0</v>
      </c>
      <c r="Y698" s="33">
        <f t="shared" si="12"/>
        <v>0</v>
      </c>
      <c r="AG698" s="33">
        <f>STOCK!A841</f>
        <v>0</v>
      </c>
      <c r="AI698" s="33">
        <v>0</v>
      </c>
    </row>
    <row r="699" spans="1:35" x14ac:dyDescent="0.15">
      <c r="A699" s="33">
        <f>STOCK!C842</f>
        <v>0</v>
      </c>
      <c r="B699" s="33">
        <f>STOCK!D842</f>
        <v>0</v>
      </c>
      <c r="C699" s="33">
        <f>STOCK!E842</f>
        <v>0</v>
      </c>
      <c r="D699" s="33">
        <f>STOCK!F842</f>
        <v>0</v>
      </c>
      <c r="E699" s="33">
        <f>STOCK!G842</f>
        <v>0</v>
      </c>
      <c r="F699" s="33">
        <f>STOCK!H842</f>
        <v>0</v>
      </c>
      <c r="G699" s="33">
        <f>STOCK!I842</f>
        <v>0</v>
      </c>
      <c r="H699" s="33">
        <f>STOCK!J842</f>
        <v>0</v>
      </c>
      <c r="I699" s="33">
        <f>STOCK!K842</f>
        <v>0</v>
      </c>
      <c r="J699" s="33">
        <f>STOCK!L842</f>
        <v>0</v>
      </c>
      <c r="K699" s="33">
        <f>STOCK!M842</f>
        <v>0</v>
      </c>
      <c r="L699" s="33">
        <f>STOCK!N842</f>
        <v>0</v>
      </c>
      <c r="U699" s="33">
        <v>1</v>
      </c>
      <c r="V699" s="33">
        <f>STOCK!Q842</f>
        <v>0</v>
      </c>
      <c r="X699" s="33">
        <v>0</v>
      </c>
      <c r="Y699" s="33">
        <f t="shared" si="12"/>
        <v>0</v>
      </c>
      <c r="AG699" s="33">
        <f>STOCK!A842</f>
        <v>0</v>
      </c>
      <c r="AI699" s="33">
        <v>0</v>
      </c>
    </row>
    <row r="700" spans="1:35" x14ac:dyDescent="0.15">
      <c r="A700" s="33">
        <f>STOCK!C843</f>
        <v>0</v>
      </c>
      <c r="B700" s="33">
        <f>STOCK!D843</f>
        <v>0</v>
      </c>
      <c r="C700" s="33">
        <f>STOCK!E843</f>
        <v>0</v>
      </c>
      <c r="D700" s="33">
        <f>STOCK!F843</f>
        <v>0</v>
      </c>
      <c r="E700" s="33">
        <f>STOCK!G843</f>
        <v>0</v>
      </c>
      <c r="F700" s="33">
        <f>STOCK!H843</f>
        <v>0</v>
      </c>
      <c r="G700" s="33">
        <f>STOCK!I843</f>
        <v>0</v>
      </c>
      <c r="H700" s="33">
        <f>STOCK!J843</f>
        <v>0</v>
      </c>
      <c r="I700" s="33">
        <f>STOCK!K843</f>
        <v>0</v>
      </c>
      <c r="J700" s="33">
        <f>STOCK!L843</f>
        <v>0</v>
      </c>
      <c r="K700" s="33">
        <f>STOCK!M843</f>
        <v>0</v>
      </c>
      <c r="L700" s="33">
        <f>STOCK!N843</f>
        <v>0</v>
      </c>
      <c r="U700" s="33">
        <v>1</v>
      </c>
      <c r="V700" s="33">
        <f>STOCK!Q843</f>
        <v>0</v>
      </c>
      <c r="X700" s="33">
        <v>0</v>
      </c>
      <c r="Y700" s="33">
        <f t="shared" si="12"/>
        <v>0</v>
      </c>
      <c r="AG700" s="33">
        <f>STOCK!A843</f>
        <v>0</v>
      </c>
      <c r="AI700" s="33">
        <v>0</v>
      </c>
    </row>
    <row r="701" spans="1:35" x14ac:dyDescent="0.15">
      <c r="U701" s="33">
        <v>1</v>
      </c>
    </row>
  </sheetData>
  <autoFilter ref="I1:I701" xr:uid="{75D05D0E-5B94-3846-A631-F68B5BF543A8}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35"/>
      <c r="I2" s="135"/>
    </row>
    <row r="3" spans="1:9" s="62" customFormat="1" ht="28" x14ac:dyDescent="0.15">
      <c r="A3" s="61" t="s">
        <v>1056</v>
      </c>
      <c r="B3" s="61" t="s">
        <v>1058</v>
      </c>
      <c r="C3" s="67" t="s">
        <v>1024</v>
      </c>
      <c r="D3" s="64" t="s">
        <v>697</v>
      </c>
      <c r="E3" s="64">
        <v>1</v>
      </c>
      <c r="F3" s="64" t="s">
        <v>935</v>
      </c>
      <c r="G3" s="65" t="s">
        <v>936</v>
      </c>
      <c r="H3" s="135"/>
      <c r="I3" s="135"/>
    </row>
    <row r="4" spans="1:9" s="62" customFormat="1" ht="28" x14ac:dyDescent="0.15">
      <c r="A4" s="61" t="s">
        <v>1056</v>
      </c>
      <c r="B4" s="61"/>
      <c r="C4" s="62" t="s">
        <v>1025</v>
      </c>
      <c r="D4" s="64" t="s">
        <v>697</v>
      </c>
      <c r="E4" s="64">
        <v>1</v>
      </c>
      <c r="F4" s="64" t="s">
        <v>935</v>
      </c>
      <c r="G4" s="65" t="s">
        <v>936</v>
      </c>
    </row>
    <row r="5" spans="1:9" s="62" customFormat="1" ht="28" x14ac:dyDescent="0.15">
      <c r="C5" s="62" t="s">
        <v>1025</v>
      </c>
      <c r="D5" s="64" t="s">
        <v>697</v>
      </c>
      <c r="E5" s="64">
        <v>1</v>
      </c>
      <c r="F5" s="64" t="s">
        <v>935</v>
      </c>
      <c r="G5" s="65" t="s">
        <v>936</v>
      </c>
    </row>
    <row r="6" spans="1:9" s="62" customFormat="1" ht="28" x14ac:dyDescent="0.15">
      <c r="A6" s="61" t="s">
        <v>1056</v>
      </c>
      <c r="B6" s="61" t="s">
        <v>1059</v>
      </c>
      <c r="C6" s="62" t="s">
        <v>1026</v>
      </c>
      <c r="D6" s="64" t="s">
        <v>694</v>
      </c>
      <c r="E6" s="64">
        <v>1</v>
      </c>
      <c r="F6" s="64" t="s">
        <v>937</v>
      </c>
      <c r="G6" s="65" t="s">
        <v>938</v>
      </c>
    </row>
    <row r="7" spans="1:9" s="62" customFormat="1" ht="14" x14ac:dyDescent="0.15">
      <c r="A7" s="61" t="s">
        <v>1056</v>
      </c>
      <c r="B7" s="61"/>
      <c r="C7" s="62" t="s">
        <v>1026</v>
      </c>
      <c r="D7" s="64" t="s">
        <v>694</v>
      </c>
      <c r="E7" s="64">
        <v>1</v>
      </c>
      <c r="F7" s="64" t="s">
        <v>937</v>
      </c>
      <c r="G7" s="65" t="s">
        <v>938</v>
      </c>
    </row>
    <row r="8" spans="1:9" s="62" customFormat="1" ht="14" x14ac:dyDescent="0.15">
      <c r="A8" s="61" t="s">
        <v>1056</v>
      </c>
      <c r="B8" s="61"/>
      <c r="C8" s="62" t="s">
        <v>1027</v>
      </c>
      <c r="D8" s="64" t="s">
        <v>700</v>
      </c>
      <c r="E8" s="64">
        <v>1</v>
      </c>
      <c r="F8" s="64" t="s">
        <v>937</v>
      </c>
      <c r="G8" s="65" t="s">
        <v>938</v>
      </c>
    </row>
    <row r="9" spans="1:9" s="62" customFormat="1" ht="14" x14ac:dyDescent="0.15">
      <c r="A9" s="61" t="s">
        <v>1056</v>
      </c>
      <c r="B9" s="61"/>
      <c r="C9" s="62" t="s">
        <v>1027</v>
      </c>
      <c r="D9" s="63" t="s">
        <v>700</v>
      </c>
      <c r="E9" s="64">
        <v>1</v>
      </c>
      <c r="F9" s="64" t="s">
        <v>937</v>
      </c>
      <c r="G9" s="65" t="s">
        <v>938</v>
      </c>
    </row>
    <row r="10" spans="1:9" s="62" customFormat="1" ht="28" x14ac:dyDescent="0.15">
      <c r="A10" s="61" t="s">
        <v>1056</v>
      </c>
      <c r="B10" s="61"/>
      <c r="C10" s="62" t="s">
        <v>939</v>
      </c>
      <c r="D10" s="63" t="s">
        <v>695</v>
      </c>
      <c r="E10" s="64">
        <v>1</v>
      </c>
      <c r="F10" s="64" t="s">
        <v>940</v>
      </c>
      <c r="G10" s="65" t="s">
        <v>941</v>
      </c>
    </row>
    <row r="11" spans="1:9" s="62" customFormat="1" ht="28" x14ac:dyDescent="0.15">
      <c r="A11" s="61" t="s">
        <v>1056</v>
      </c>
      <c r="B11" s="61"/>
      <c r="C11" s="62" t="s">
        <v>939</v>
      </c>
      <c r="D11" s="63" t="s">
        <v>700</v>
      </c>
      <c r="E11" s="64">
        <v>1</v>
      </c>
      <c r="F11" s="64" t="s">
        <v>940</v>
      </c>
      <c r="G11" s="65" t="s">
        <v>941</v>
      </c>
    </row>
    <row r="12" spans="1:9" s="62" customFormat="1" ht="28" x14ac:dyDescent="0.15">
      <c r="A12" s="61" t="s">
        <v>1056</v>
      </c>
      <c r="B12" s="61"/>
      <c r="C12" s="62" t="s">
        <v>939</v>
      </c>
      <c r="D12" s="63" t="s">
        <v>700</v>
      </c>
      <c r="E12" s="64">
        <v>1</v>
      </c>
      <c r="F12" s="64" t="s">
        <v>940</v>
      </c>
      <c r="G12" s="65" t="s">
        <v>941</v>
      </c>
    </row>
    <row r="13" spans="1:9" s="62" customFormat="1" ht="28" x14ac:dyDescent="0.15">
      <c r="A13" s="61" t="s">
        <v>1056</v>
      </c>
      <c r="B13" s="61"/>
      <c r="C13" s="62" t="s">
        <v>939</v>
      </c>
      <c r="D13" s="63" t="s">
        <v>699</v>
      </c>
      <c r="E13" s="64">
        <v>1</v>
      </c>
      <c r="F13" s="64" t="s">
        <v>940</v>
      </c>
      <c r="G13" s="65" t="s">
        <v>941</v>
      </c>
    </row>
    <row r="14" spans="1:9" s="62" customFormat="1" ht="28" x14ac:dyDescent="0.15">
      <c r="A14" s="61" t="s">
        <v>1056</v>
      </c>
      <c r="B14" s="61"/>
      <c r="C14" s="62" t="s">
        <v>939</v>
      </c>
      <c r="D14" s="63" t="s">
        <v>699</v>
      </c>
      <c r="E14" s="64">
        <v>1</v>
      </c>
      <c r="F14" s="64" t="s">
        <v>940</v>
      </c>
      <c r="G14" s="65" t="s">
        <v>941</v>
      </c>
    </row>
    <row r="15" spans="1:9" s="62" customFormat="1" ht="28" x14ac:dyDescent="0.15">
      <c r="A15" s="61" t="s">
        <v>1056</v>
      </c>
      <c r="B15" s="61" t="s">
        <v>1060</v>
      </c>
      <c r="C15" s="62" t="s">
        <v>942</v>
      </c>
      <c r="D15" s="63" t="s">
        <v>695</v>
      </c>
      <c r="E15" s="64">
        <v>1</v>
      </c>
      <c r="F15" s="64" t="s">
        <v>943</v>
      </c>
      <c r="G15" s="65" t="s">
        <v>944</v>
      </c>
    </row>
    <row r="16" spans="1:9" s="62" customFormat="1" ht="28" x14ac:dyDescent="0.15">
      <c r="A16" s="61" t="s">
        <v>1056</v>
      </c>
      <c r="B16" s="61"/>
      <c r="C16" s="62" t="s">
        <v>942</v>
      </c>
      <c r="D16" s="63" t="s">
        <v>700</v>
      </c>
      <c r="E16" s="64">
        <v>1</v>
      </c>
      <c r="F16" s="64" t="s">
        <v>943</v>
      </c>
      <c r="G16" s="65" t="s">
        <v>944</v>
      </c>
    </row>
    <row r="17" spans="1:7" s="62" customFormat="1" ht="28" x14ac:dyDescent="0.15">
      <c r="C17" s="62" t="s">
        <v>942</v>
      </c>
      <c r="D17" s="63" t="s">
        <v>699</v>
      </c>
      <c r="E17" s="64">
        <v>1</v>
      </c>
      <c r="F17" s="64" t="s">
        <v>943</v>
      </c>
      <c r="G17" s="65" t="s">
        <v>944</v>
      </c>
    </row>
    <row r="18" spans="1:7" s="62" customFormat="1" ht="28" x14ac:dyDescent="0.15">
      <c r="A18" s="61" t="s">
        <v>1056</v>
      </c>
      <c r="B18" s="61"/>
      <c r="C18" s="62" t="s">
        <v>859</v>
      </c>
      <c r="D18" s="63" t="s">
        <v>695</v>
      </c>
      <c r="E18" s="64">
        <v>1</v>
      </c>
      <c r="F18" s="64" t="s">
        <v>945</v>
      </c>
      <c r="G18" s="65" t="s">
        <v>946</v>
      </c>
    </row>
    <row r="19" spans="1:7" s="62" customFormat="1" ht="28" x14ac:dyDescent="0.15">
      <c r="A19" s="61" t="s">
        <v>1056</v>
      </c>
      <c r="B19" s="61" t="s">
        <v>1061</v>
      </c>
      <c r="C19" s="62" t="s">
        <v>859</v>
      </c>
      <c r="D19" s="63" t="s">
        <v>695</v>
      </c>
      <c r="E19" s="64">
        <v>1</v>
      </c>
      <c r="F19" s="64" t="s">
        <v>945</v>
      </c>
      <c r="G19" s="65" t="s">
        <v>946</v>
      </c>
    </row>
    <row r="20" spans="1:7" s="62" customFormat="1" ht="28" x14ac:dyDescent="0.15">
      <c r="A20" s="61" t="s">
        <v>1056</v>
      </c>
      <c r="B20" s="61" t="s">
        <v>1062</v>
      </c>
      <c r="C20" s="62" t="s">
        <v>1022</v>
      </c>
      <c r="D20" s="63" t="s">
        <v>697</v>
      </c>
      <c r="E20" s="64">
        <v>1</v>
      </c>
      <c r="F20" s="64" t="s">
        <v>947</v>
      </c>
      <c r="G20" s="65" t="s">
        <v>948</v>
      </c>
    </row>
    <row r="21" spans="1:7" s="62" customFormat="1" ht="28" x14ac:dyDescent="0.15">
      <c r="A21" s="61" t="s">
        <v>1056</v>
      </c>
      <c r="B21" s="61"/>
      <c r="C21" s="62" t="s">
        <v>1022</v>
      </c>
      <c r="D21" s="63" t="s">
        <v>697</v>
      </c>
      <c r="E21" s="64">
        <v>1</v>
      </c>
      <c r="F21" s="64" t="s">
        <v>947</v>
      </c>
      <c r="G21" s="65" t="s">
        <v>948</v>
      </c>
    </row>
    <row r="22" spans="1:7" s="62" customFormat="1" ht="21" customHeight="1" x14ac:dyDescent="0.15">
      <c r="C22" s="62" t="s">
        <v>1022</v>
      </c>
      <c r="D22" s="63" t="s">
        <v>697</v>
      </c>
      <c r="E22" s="64">
        <v>1</v>
      </c>
      <c r="F22" s="64" t="s">
        <v>947</v>
      </c>
      <c r="G22" s="65" t="s">
        <v>948</v>
      </c>
    </row>
    <row r="23" spans="1:7" s="62" customFormat="1" ht="28" x14ac:dyDescent="0.15">
      <c r="A23" s="61" t="s">
        <v>1056</v>
      </c>
      <c r="B23" s="61"/>
      <c r="C23" s="62" t="s">
        <v>949</v>
      </c>
      <c r="D23" s="63" t="s">
        <v>699</v>
      </c>
      <c r="E23" s="64">
        <v>1</v>
      </c>
      <c r="F23" s="64" t="s">
        <v>950</v>
      </c>
      <c r="G23" s="65" t="s">
        <v>951</v>
      </c>
    </row>
    <row r="24" spans="1:7" s="62" customFormat="1" ht="28" x14ac:dyDescent="0.15">
      <c r="A24" s="61" t="s">
        <v>1056</v>
      </c>
      <c r="B24" s="61"/>
      <c r="C24" s="62" t="s">
        <v>952</v>
      </c>
      <c r="D24" s="63" t="s">
        <v>695</v>
      </c>
      <c r="E24" s="64">
        <v>1</v>
      </c>
      <c r="F24" s="64" t="s">
        <v>953</v>
      </c>
      <c r="G24" s="65" t="s">
        <v>954</v>
      </c>
    </row>
    <row r="25" spans="1:7" s="62" customFormat="1" ht="32" customHeight="1" x14ac:dyDescent="0.15">
      <c r="A25" s="61" t="s">
        <v>1056</v>
      </c>
      <c r="B25" s="61"/>
      <c r="C25" s="62" t="s">
        <v>952</v>
      </c>
      <c r="D25" s="63" t="s">
        <v>695</v>
      </c>
      <c r="E25" s="64">
        <v>1</v>
      </c>
      <c r="F25" s="64" t="s">
        <v>953</v>
      </c>
      <c r="G25" s="65"/>
    </row>
    <row r="26" spans="1:7" s="62" customFormat="1" ht="28" x14ac:dyDescent="0.15">
      <c r="A26" s="61" t="s">
        <v>1056</v>
      </c>
      <c r="B26" s="61" t="s">
        <v>1063</v>
      </c>
      <c r="C26" s="62" t="s">
        <v>1028</v>
      </c>
      <c r="D26" s="63" t="s">
        <v>699</v>
      </c>
      <c r="E26" s="64">
        <v>1</v>
      </c>
      <c r="F26" s="64" t="s">
        <v>955</v>
      </c>
      <c r="G26" s="65" t="s">
        <v>956</v>
      </c>
    </row>
    <row r="27" spans="1:7" s="62" customFormat="1" ht="28" x14ac:dyDescent="0.15">
      <c r="A27" s="61" t="s">
        <v>1056</v>
      </c>
      <c r="B27" s="61"/>
      <c r="C27" s="62" t="s">
        <v>1028</v>
      </c>
      <c r="D27" s="63" t="s">
        <v>699</v>
      </c>
      <c r="E27" s="64">
        <v>1</v>
      </c>
      <c r="F27" s="64" t="s">
        <v>955</v>
      </c>
      <c r="G27" s="65" t="s">
        <v>956</v>
      </c>
    </row>
    <row r="28" spans="1:7" s="62" customFormat="1" ht="28" x14ac:dyDescent="0.15">
      <c r="A28" s="61" t="s">
        <v>1056</v>
      </c>
      <c r="B28" s="61" t="s">
        <v>1064</v>
      </c>
      <c r="C28" s="62" t="s">
        <v>1028</v>
      </c>
      <c r="D28" s="63" t="s">
        <v>700</v>
      </c>
      <c r="E28" s="64">
        <v>1</v>
      </c>
      <c r="F28" s="64" t="s">
        <v>955</v>
      </c>
      <c r="G28" s="65" t="s">
        <v>956</v>
      </c>
    </row>
    <row r="29" spans="1:7" s="62" customFormat="1" ht="28" x14ac:dyDescent="0.15">
      <c r="A29" s="61" t="s">
        <v>1056</v>
      </c>
      <c r="B29" s="61" t="s">
        <v>1065</v>
      </c>
      <c r="C29" s="62" t="s">
        <v>1029</v>
      </c>
      <c r="D29" s="63" t="s">
        <v>699</v>
      </c>
      <c r="E29" s="64">
        <v>1</v>
      </c>
      <c r="F29" s="64" t="s">
        <v>957</v>
      </c>
      <c r="G29" s="65" t="s">
        <v>958</v>
      </c>
    </row>
    <row r="30" spans="1:7" s="62" customFormat="1" ht="28" x14ac:dyDescent="0.15">
      <c r="A30" s="61" t="s">
        <v>1056</v>
      </c>
      <c r="B30" s="61"/>
      <c r="C30" s="62" t="s">
        <v>1029</v>
      </c>
      <c r="D30" s="63" t="s">
        <v>699</v>
      </c>
      <c r="E30" s="64">
        <v>1</v>
      </c>
      <c r="F30" s="64" t="s">
        <v>957</v>
      </c>
      <c r="G30" s="65" t="s">
        <v>958</v>
      </c>
    </row>
    <row r="31" spans="1:7" s="62" customFormat="1" ht="28" x14ac:dyDescent="0.15">
      <c r="A31" s="61" t="s">
        <v>1056</v>
      </c>
      <c r="B31" s="61"/>
      <c r="C31" s="62" t="s">
        <v>1029</v>
      </c>
      <c r="D31" s="63" t="s">
        <v>700</v>
      </c>
      <c r="E31" s="64">
        <v>1</v>
      </c>
      <c r="F31" s="64" t="s">
        <v>957</v>
      </c>
      <c r="G31" s="65" t="s">
        <v>958</v>
      </c>
    </row>
    <row r="32" spans="1:7" s="62" customFormat="1" ht="28" x14ac:dyDescent="0.15">
      <c r="A32" s="61" t="s">
        <v>1056</v>
      </c>
      <c r="B32" s="61"/>
      <c r="C32" s="62" t="s">
        <v>1029</v>
      </c>
      <c r="D32" s="63" t="s">
        <v>700</v>
      </c>
      <c r="E32" s="64">
        <v>1</v>
      </c>
      <c r="F32" s="64" t="s">
        <v>957</v>
      </c>
      <c r="G32" s="65" t="s">
        <v>958</v>
      </c>
    </row>
    <row r="33" spans="1:7" s="62" customFormat="1" ht="14" x14ac:dyDescent="0.15">
      <c r="C33" s="62" t="s">
        <v>1030</v>
      </c>
      <c r="D33" s="63" t="s">
        <v>697</v>
      </c>
      <c r="E33" s="64">
        <v>1</v>
      </c>
      <c r="F33" s="64" t="s">
        <v>959</v>
      </c>
      <c r="G33" s="65" t="s">
        <v>960</v>
      </c>
    </row>
    <row r="34" spans="1:7" s="62" customFormat="1" ht="28" x14ac:dyDescent="0.15">
      <c r="A34" s="61" t="s">
        <v>1056</v>
      </c>
      <c r="B34" s="61" t="s">
        <v>1059</v>
      </c>
      <c r="C34" s="62" t="s">
        <v>1031</v>
      </c>
      <c r="D34" s="64" t="s">
        <v>700</v>
      </c>
      <c r="E34" s="64">
        <v>1</v>
      </c>
      <c r="F34" s="64" t="s">
        <v>961</v>
      </c>
      <c r="G34" s="65" t="s">
        <v>962</v>
      </c>
    </row>
    <row r="35" spans="1:7" s="62" customFormat="1" ht="28" x14ac:dyDescent="0.15">
      <c r="A35" s="61" t="s">
        <v>1056</v>
      </c>
      <c r="B35" s="61"/>
      <c r="C35" s="62" t="s">
        <v>1031</v>
      </c>
      <c r="D35" s="63" t="s">
        <v>697</v>
      </c>
      <c r="E35" s="64">
        <v>1</v>
      </c>
      <c r="F35" s="64" t="s">
        <v>961</v>
      </c>
      <c r="G35" s="65" t="s">
        <v>962</v>
      </c>
    </row>
    <row r="36" spans="1:7" s="62" customFormat="1" ht="28" x14ac:dyDescent="0.15">
      <c r="B36" s="61"/>
      <c r="C36" s="62" t="s">
        <v>1031</v>
      </c>
      <c r="D36" s="63" t="s">
        <v>699</v>
      </c>
      <c r="E36" s="64">
        <v>1</v>
      </c>
      <c r="F36" s="64" t="s">
        <v>961</v>
      </c>
      <c r="G36" s="65" t="s">
        <v>962</v>
      </c>
    </row>
    <row r="37" spans="1:7" s="62" customFormat="1" ht="28" x14ac:dyDescent="0.15">
      <c r="A37" s="61" t="s">
        <v>1056</v>
      </c>
      <c r="B37" s="61" t="s">
        <v>1067</v>
      </c>
      <c r="C37" s="62" t="s">
        <v>1032</v>
      </c>
      <c r="D37" s="63" t="s">
        <v>694</v>
      </c>
      <c r="E37" s="64">
        <v>1</v>
      </c>
      <c r="F37" s="64" t="s">
        <v>963</v>
      </c>
      <c r="G37" s="65" t="s">
        <v>964</v>
      </c>
    </row>
    <row r="38" spans="1:7" s="62" customFormat="1" ht="14" x14ac:dyDescent="0.15">
      <c r="A38" s="61" t="s">
        <v>1056</v>
      </c>
      <c r="B38" s="61"/>
      <c r="C38" s="62" t="s">
        <v>1033</v>
      </c>
      <c r="D38" s="63" t="s">
        <v>697</v>
      </c>
      <c r="E38" s="64">
        <v>1</v>
      </c>
      <c r="F38" s="64" t="s">
        <v>963</v>
      </c>
      <c r="G38" s="65" t="s">
        <v>964</v>
      </c>
    </row>
    <row r="39" spans="1:7" s="62" customFormat="1" ht="14" x14ac:dyDescent="0.15">
      <c r="A39" s="61" t="s">
        <v>1056</v>
      </c>
      <c r="B39" s="61"/>
      <c r="C39" s="62" t="s">
        <v>1032</v>
      </c>
      <c r="D39" s="63" t="s">
        <v>697</v>
      </c>
      <c r="E39" s="64">
        <v>1</v>
      </c>
      <c r="F39" s="64" t="s">
        <v>963</v>
      </c>
      <c r="G39" s="65" t="s">
        <v>964</v>
      </c>
    </row>
    <row r="40" spans="1:7" s="62" customFormat="1" ht="14" x14ac:dyDescent="0.15">
      <c r="C40" s="62" t="s">
        <v>1032</v>
      </c>
      <c r="D40" s="63" t="s">
        <v>699</v>
      </c>
      <c r="E40" s="64">
        <v>1</v>
      </c>
      <c r="F40" s="64" t="s">
        <v>963</v>
      </c>
      <c r="G40" s="65" t="s">
        <v>964</v>
      </c>
    </row>
    <row r="41" spans="1:7" s="62" customFormat="1" ht="14" x14ac:dyDescent="0.15">
      <c r="A41" s="61" t="s">
        <v>1056</v>
      </c>
      <c r="B41" s="61"/>
      <c r="C41" s="62" t="s">
        <v>1032</v>
      </c>
      <c r="D41" s="63" t="s">
        <v>699</v>
      </c>
      <c r="E41" s="64">
        <v>1</v>
      </c>
      <c r="F41" s="64" t="s">
        <v>963</v>
      </c>
      <c r="G41" s="65" t="s">
        <v>964</v>
      </c>
    </row>
    <row r="42" spans="1:7" s="62" customFormat="1" ht="14" x14ac:dyDescent="0.15">
      <c r="A42" s="61" t="s">
        <v>1056</v>
      </c>
      <c r="B42" s="61"/>
      <c r="C42" s="62" t="s">
        <v>1033</v>
      </c>
      <c r="D42" s="63" t="s">
        <v>700</v>
      </c>
      <c r="E42" s="64">
        <v>1</v>
      </c>
      <c r="F42" s="64" t="s">
        <v>963</v>
      </c>
      <c r="G42" s="65" t="s">
        <v>964</v>
      </c>
    </row>
    <row r="43" spans="1:7" s="62" customFormat="1" ht="14" x14ac:dyDescent="0.15">
      <c r="A43" s="61" t="s">
        <v>1056</v>
      </c>
      <c r="B43" s="61"/>
      <c r="C43" s="62" t="s">
        <v>1032</v>
      </c>
      <c r="D43" s="63" t="s">
        <v>700</v>
      </c>
      <c r="E43" s="64">
        <v>1</v>
      </c>
      <c r="F43" s="64" t="s">
        <v>963</v>
      </c>
      <c r="G43" s="65" t="s">
        <v>964</v>
      </c>
    </row>
    <row r="44" spans="1:7" s="62" customFormat="1" ht="28" x14ac:dyDescent="0.15">
      <c r="A44" s="61" t="s">
        <v>1056</v>
      </c>
      <c r="B44" s="61" t="s">
        <v>1068</v>
      </c>
      <c r="C44" s="62" t="s">
        <v>952</v>
      </c>
      <c r="D44" s="63" t="s">
        <v>697</v>
      </c>
      <c r="E44" s="64">
        <v>1</v>
      </c>
      <c r="F44" s="64" t="s">
        <v>953</v>
      </c>
      <c r="G44" s="65" t="s">
        <v>954</v>
      </c>
    </row>
    <row r="45" spans="1:7" s="62" customFormat="1" ht="28" x14ac:dyDescent="0.15">
      <c r="A45" s="61"/>
      <c r="B45" s="61"/>
      <c r="C45" s="62" t="s">
        <v>952</v>
      </c>
      <c r="D45" s="63" t="s">
        <v>697</v>
      </c>
      <c r="E45" s="64">
        <v>1</v>
      </c>
      <c r="F45" s="64" t="s">
        <v>953</v>
      </c>
      <c r="G45" s="65" t="s">
        <v>954</v>
      </c>
    </row>
    <row r="46" spans="1:7" s="62" customFormat="1" ht="28" x14ac:dyDescent="0.15">
      <c r="A46" s="61" t="s">
        <v>1056</v>
      </c>
      <c r="B46" s="61"/>
      <c r="C46" s="62" t="s">
        <v>952</v>
      </c>
      <c r="D46" s="63" t="s">
        <v>699</v>
      </c>
      <c r="E46" s="64">
        <v>1</v>
      </c>
      <c r="F46" s="64" t="s">
        <v>953</v>
      </c>
      <c r="G46" s="65" t="s">
        <v>954</v>
      </c>
    </row>
    <row r="47" spans="1:7" s="62" customFormat="1" ht="28" x14ac:dyDescent="0.15">
      <c r="C47" s="62" t="s">
        <v>952</v>
      </c>
      <c r="D47" s="63" t="s">
        <v>699</v>
      </c>
      <c r="E47" s="64">
        <v>1</v>
      </c>
      <c r="F47" s="64" t="s">
        <v>953</v>
      </c>
      <c r="G47" s="65" t="s">
        <v>954</v>
      </c>
    </row>
    <row r="48" spans="1:7" s="62" customFormat="1" ht="28" x14ac:dyDescent="0.15">
      <c r="C48" s="62" t="s">
        <v>965</v>
      </c>
      <c r="D48" s="63" t="s">
        <v>697</v>
      </c>
      <c r="E48" s="64">
        <v>1</v>
      </c>
      <c r="F48" s="64" t="s">
        <v>966</v>
      </c>
      <c r="G48" s="65" t="s">
        <v>967</v>
      </c>
    </row>
    <row r="49" spans="1:7" s="62" customFormat="1" ht="28" x14ac:dyDescent="0.15">
      <c r="A49" s="61" t="s">
        <v>1056</v>
      </c>
      <c r="B49" s="61">
        <v>330</v>
      </c>
      <c r="C49" s="62" t="s">
        <v>1034</v>
      </c>
      <c r="D49" s="63" t="s">
        <v>695</v>
      </c>
      <c r="E49" s="64">
        <v>1</v>
      </c>
      <c r="F49" s="64" t="s">
        <v>968</v>
      </c>
      <c r="G49" s="65" t="s">
        <v>969</v>
      </c>
    </row>
    <row r="50" spans="1:7" s="62" customFormat="1" ht="28" x14ac:dyDescent="0.15">
      <c r="A50" s="61" t="s">
        <v>1056</v>
      </c>
      <c r="B50" s="61"/>
      <c r="C50" s="62" t="s">
        <v>1035</v>
      </c>
      <c r="D50" s="63" t="s">
        <v>700</v>
      </c>
      <c r="E50" s="64">
        <v>1</v>
      </c>
      <c r="F50" s="64" t="s">
        <v>968</v>
      </c>
      <c r="G50" s="65" t="s">
        <v>969</v>
      </c>
    </row>
    <row r="51" spans="1:7" s="62" customFormat="1" ht="28" x14ac:dyDescent="0.15">
      <c r="A51" s="61" t="s">
        <v>1056</v>
      </c>
      <c r="B51" s="61"/>
      <c r="C51" s="62" t="s">
        <v>1034</v>
      </c>
      <c r="D51" s="63" t="s">
        <v>700</v>
      </c>
      <c r="E51" s="64">
        <v>1</v>
      </c>
      <c r="F51" s="64" t="s">
        <v>968</v>
      </c>
      <c r="G51" s="65" t="s">
        <v>969</v>
      </c>
    </row>
    <row r="52" spans="1:7" s="62" customFormat="1" ht="28" x14ac:dyDescent="0.15">
      <c r="C52" s="62" t="s">
        <v>1035</v>
      </c>
      <c r="D52" s="63" t="s">
        <v>700</v>
      </c>
      <c r="E52" s="64">
        <v>1</v>
      </c>
      <c r="F52" s="64" t="s">
        <v>968</v>
      </c>
      <c r="G52" s="65" t="s">
        <v>969</v>
      </c>
    </row>
    <row r="53" spans="1:7" s="62" customFormat="1" ht="28" x14ac:dyDescent="0.15">
      <c r="A53" s="61" t="s">
        <v>1056</v>
      </c>
      <c r="B53" s="61"/>
      <c r="C53" s="62" t="s">
        <v>1035</v>
      </c>
      <c r="D53" s="63" t="s">
        <v>699</v>
      </c>
      <c r="E53" s="64">
        <v>1</v>
      </c>
      <c r="F53" s="64" t="s">
        <v>968</v>
      </c>
      <c r="G53" s="65" t="s">
        <v>969</v>
      </c>
    </row>
    <row r="54" spans="1:7" s="62" customFormat="1" ht="28" x14ac:dyDescent="0.15">
      <c r="A54" s="61" t="s">
        <v>1056</v>
      </c>
      <c r="B54" s="61" t="s">
        <v>1066</v>
      </c>
      <c r="C54" s="62" t="s">
        <v>1034</v>
      </c>
      <c r="D54" s="63" t="s">
        <v>697</v>
      </c>
      <c r="E54" s="64">
        <v>1</v>
      </c>
      <c r="F54" s="64" t="s">
        <v>968</v>
      </c>
      <c r="G54" s="65" t="s">
        <v>969</v>
      </c>
    </row>
    <row r="55" spans="1:7" s="62" customFormat="1" ht="28" x14ac:dyDescent="0.15">
      <c r="C55" s="62" t="s">
        <v>1036</v>
      </c>
      <c r="D55" s="63" t="s">
        <v>699</v>
      </c>
      <c r="E55" s="64">
        <v>1</v>
      </c>
      <c r="F55" s="64" t="s">
        <v>970</v>
      </c>
      <c r="G55" s="65" t="s">
        <v>971</v>
      </c>
    </row>
    <row r="56" spans="1:7" s="62" customFormat="1" ht="28" x14ac:dyDescent="0.15">
      <c r="B56" s="61" t="s">
        <v>1067</v>
      </c>
      <c r="C56" s="62" t="s">
        <v>1037</v>
      </c>
      <c r="D56" s="63" t="s">
        <v>699</v>
      </c>
      <c r="E56" s="64">
        <v>1</v>
      </c>
      <c r="F56" s="64" t="s">
        <v>972</v>
      </c>
      <c r="G56" s="65" t="s">
        <v>973</v>
      </c>
    </row>
    <row r="57" spans="1:7" s="62" customFormat="1" ht="14" x14ac:dyDescent="0.15">
      <c r="C57" s="62" t="s">
        <v>1037</v>
      </c>
      <c r="D57" s="63" t="s">
        <v>697</v>
      </c>
      <c r="E57" s="64">
        <v>1</v>
      </c>
      <c r="F57" s="64" t="s">
        <v>972</v>
      </c>
      <c r="G57" s="65" t="s">
        <v>973</v>
      </c>
    </row>
    <row r="58" spans="1:7" s="62" customFormat="1" ht="28" x14ac:dyDescent="0.15">
      <c r="B58" s="61" t="s">
        <v>1066</v>
      </c>
      <c r="C58" s="62" t="s">
        <v>1038</v>
      </c>
      <c r="D58" s="63" t="s">
        <v>694</v>
      </c>
      <c r="E58" s="64">
        <v>1</v>
      </c>
      <c r="F58" s="64" t="s">
        <v>975</v>
      </c>
      <c r="G58" s="65" t="s">
        <v>974</v>
      </c>
    </row>
    <row r="59" spans="1:7" s="62" customFormat="1" ht="28" x14ac:dyDescent="0.15">
      <c r="C59" s="62" t="s">
        <v>1039</v>
      </c>
      <c r="D59" s="63" t="s">
        <v>694</v>
      </c>
      <c r="E59" s="64">
        <v>1</v>
      </c>
      <c r="F59" s="64" t="s">
        <v>975</v>
      </c>
      <c r="G59" s="65" t="s">
        <v>974</v>
      </c>
    </row>
    <row r="60" spans="1:7" s="62" customFormat="1" ht="28" x14ac:dyDescent="0.15">
      <c r="C60" s="62" t="s">
        <v>1038</v>
      </c>
      <c r="D60" s="63" t="s">
        <v>697</v>
      </c>
      <c r="E60" s="64">
        <v>1</v>
      </c>
      <c r="F60" s="64" t="s">
        <v>975</v>
      </c>
      <c r="G60" s="65" t="s">
        <v>974</v>
      </c>
    </row>
    <row r="61" spans="1:7" s="62" customFormat="1" ht="28" x14ac:dyDescent="0.15">
      <c r="C61" s="62" t="s">
        <v>1038</v>
      </c>
      <c r="D61" s="63" t="s">
        <v>697</v>
      </c>
      <c r="E61" s="64">
        <v>1</v>
      </c>
      <c r="F61" s="64" t="s">
        <v>975</v>
      </c>
      <c r="G61" s="65" t="s">
        <v>974</v>
      </c>
    </row>
    <row r="62" spans="1:7" s="62" customFormat="1" ht="28" x14ac:dyDescent="0.15">
      <c r="A62" s="61" t="s">
        <v>1056</v>
      </c>
      <c r="B62" s="61"/>
      <c r="C62" s="62" t="s">
        <v>1038</v>
      </c>
      <c r="D62" s="63" t="s">
        <v>699</v>
      </c>
      <c r="E62" s="64">
        <v>1</v>
      </c>
      <c r="F62" s="64" t="s">
        <v>975</v>
      </c>
      <c r="G62" s="65" t="s">
        <v>974</v>
      </c>
    </row>
    <row r="63" spans="1:7" s="62" customFormat="1" ht="28" x14ac:dyDescent="0.15">
      <c r="C63" s="62" t="s">
        <v>1040</v>
      </c>
      <c r="D63" s="63" t="s">
        <v>699</v>
      </c>
      <c r="E63" s="64">
        <v>1</v>
      </c>
      <c r="F63" s="64" t="s">
        <v>975</v>
      </c>
      <c r="G63" s="65" t="s">
        <v>974</v>
      </c>
    </row>
    <row r="64" spans="1:7" s="62" customFormat="1" ht="28" x14ac:dyDescent="0.15">
      <c r="C64" s="62" t="s">
        <v>976</v>
      </c>
      <c r="D64" s="64" t="s">
        <v>977</v>
      </c>
      <c r="E64" s="64">
        <v>1</v>
      </c>
      <c r="F64" s="64" t="s">
        <v>978</v>
      </c>
      <c r="G64" s="65" t="s">
        <v>979</v>
      </c>
    </row>
    <row r="65" spans="1:7" s="62" customFormat="1" ht="28" x14ac:dyDescent="0.15">
      <c r="A65" s="61" t="s">
        <v>1056</v>
      </c>
      <c r="B65" s="61"/>
      <c r="C65" s="62" t="s">
        <v>980</v>
      </c>
      <c r="D65" s="63" t="s">
        <v>700</v>
      </c>
      <c r="E65" s="64">
        <v>1</v>
      </c>
      <c r="F65" s="64" t="s">
        <v>981</v>
      </c>
      <c r="G65" s="65" t="s">
        <v>982</v>
      </c>
    </row>
    <row r="66" spans="1:7" s="62" customFormat="1" ht="28" x14ac:dyDescent="0.15">
      <c r="C66" s="62" t="s">
        <v>1041</v>
      </c>
      <c r="D66" s="64"/>
      <c r="E66" s="64">
        <v>1</v>
      </c>
      <c r="F66" s="64" t="s">
        <v>983</v>
      </c>
      <c r="G66" s="65" t="s">
        <v>984</v>
      </c>
    </row>
    <row r="67" spans="1:7" s="62" customFormat="1" ht="28" x14ac:dyDescent="0.15">
      <c r="B67" s="61" t="s">
        <v>1069</v>
      </c>
      <c r="C67" s="62" t="s">
        <v>1041</v>
      </c>
      <c r="D67" s="63" t="s">
        <v>697</v>
      </c>
      <c r="E67" s="64">
        <v>1</v>
      </c>
      <c r="F67" s="64" t="s">
        <v>983</v>
      </c>
      <c r="G67" s="65" t="s">
        <v>984</v>
      </c>
    </row>
    <row r="68" spans="1:7" s="62" customFormat="1" ht="28" x14ac:dyDescent="0.15">
      <c r="C68" s="62" t="s">
        <v>1041</v>
      </c>
      <c r="D68" s="63" t="s">
        <v>697</v>
      </c>
      <c r="E68" s="64">
        <v>1</v>
      </c>
      <c r="F68" s="64" t="s">
        <v>983</v>
      </c>
      <c r="G68" s="65" t="s">
        <v>984</v>
      </c>
    </row>
    <row r="69" spans="1:7" s="62" customFormat="1" ht="28" x14ac:dyDescent="0.15">
      <c r="A69" s="61" t="s">
        <v>1056</v>
      </c>
      <c r="B69" s="61"/>
      <c r="C69" s="62" t="s">
        <v>1042</v>
      </c>
      <c r="D69" s="63" t="s">
        <v>699</v>
      </c>
      <c r="E69" s="64">
        <v>1</v>
      </c>
      <c r="F69" s="64" t="s">
        <v>983</v>
      </c>
      <c r="G69" s="65" t="s">
        <v>984</v>
      </c>
    </row>
    <row r="70" spans="1:7" s="62" customFormat="1" ht="28" x14ac:dyDescent="0.15">
      <c r="A70" s="61" t="s">
        <v>1056</v>
      </c>
      <c r="B70" s="61"/>
      <c r="C70" s="62" t="s">
        <v>1041</v>
      </c>
      <c r="D70" s="63" t="s">
        <v>699</v>
      </c>
      <c r="E70" s="64">
        <v>1</v>
      </c>
      <c r="F70" s="64" t="s">
        <v>983</v>
      </c>
      <c r="G70" s="65" t="s">
        <v>984</v>
      </c>
    </row>
    <row r="71" spans="1:7" s="62" customFormat="1" ht="28" x14ac:dyDescent="0.15">
      <c r="A71" s="61" t="s">
        <v>1056</v>
      </c>
      <c r="B71" s="61"/>
      <c r="C71" s="62" t="s">
        <v>1042</v>
      </c>
      <c r="D71" s="63" t="s">
        <v>700</v>
      </c>
      <c r="E71" s="64">
        <v>1</v>
      </c>
      <c r="F71" s="64" t="s">
        <v>983</v>
      </c>
      <c r="G71" s="65" t="s">
        <v>984</v>
      </c>
    </row>
    <row r="72" spans="1:7" s="62" customFormat="1" ht="14" x14ac:dyDescent="0.15">
      <c r="A72" s="61" t="s">
        <v>1056</v>
      </c>
      <c r="B72" s="61"/>
      <c r="C72" s="62" t="s">
        <v>1042</v>
      </c>
      <c r="D72" s="63" t="s">
        <v>700</v>
      </c>
      <c r="E72" s="64">
        <v>1</v>
      </c>
      <c r="F72" s="64" t="s">
        <v>985</v>
      </c>
      <c r="G72" s="65" t="s">
        <v>973</v>
      </c>
    </row>
    <row r="73" spans="1:7" s="62" customFormat="1" ht="28" x14ac:dyDescent="0.15">
      <c r="B73" s="61" t="s">
        <v>1070</v>
      </c>
      <c r="C73" s="62" t="s">
        <v>1037</v>
      </c>
      <c r="D73" s="63" t="s">
        <v>700</v>
      </c>
      <c r="E73" s="64">
        <v>1</v>
      </c>
      <c r="F73" s="64" t="s">
        <v>985</v>
      </c>
      <c r="G73" s="65" t="s">
        <v>973</v>
      </c>
    </row>
    <row r="74" spans="1:7" s="62" customFormat="1" ht="14" x14ac:dyDescent="0.15">
      <c r="A74" s="61" t="s">
        <v>1056</v>
      </c>
      <c r="B74" s="61"/>
      <c r="C74" s="62" t="s">
        <v>1043</v>
      </c>
      <c r="D74" s="63" t="s">
        <v>699</v>
      </c>
      <c r="E74" s="64"/>
      <c r="F74" s="64"/>
      <c r="G74" s="64"/>
    </row>
    <row r="75" spans="1:7" s="62" customFormat="1" ht="14" x14ac:dyDescent="0.15">
      <c r="A75" s="61" t="s">
        <v>1056</v>
      </c>
      <c r="B75" s="61"/>
      <c r="C75" s="62" t="s">
        <v>1043</v>
      </c>
      <c r="D75" s="64" t="s">
        <v>697</v>
      </c>
      <c r="E75" s="64">
        <v>1</v>
      </c>
      <c r="F75" s="64" t="s">
        <v>985</v>
      </c>
      <c r="G75" s="65" t="s">
        <v>973</v>
      </c>
    </row>
    <row r="76" spans="1:7" s="62" customFormat="1" ht="28" x14ac:dyDescent="0.15">
      <c r="A76" s="61" t="s">
        <v>1056</v>
      </c>
      <c r="B76" s="61"/>
      <c r="C76" s="62" t="s">
        <v>986</v>
      </c>
      <c r="D76" s="63" t="s">
        <v>697</v>
      </c>
      <c r="E76" s="64">
        <v>1</v>
      </c>
      <c r="F76" s="64" t="s">
        <v>987</v>
      </c>
      <c r="G76" s="65" t="s">
        <v>988</v>
      </c>
    </row>
    <row r="77" spans="1:7" s="62" customFormat="1" ht="28" x14ac:dyDescent="0.15">
      <c r="C77" s="62" t="s">
        <v>986</v>
      </c>
      <c r="D77" s="63" t="s">
        <v>697</v>
      </c>
      <c r="E77" s="64">
        <v>1</v>
      </c>
      <c r="F77" s="64" t="s">
        <v>987</v>
      </c>
      <c r="G77" s="65" t="s">
        <v>988</v>
      </c>
    </row>
    <row r="78" spans="1:7" s="62" customFormat="1" ht="28" x14ac:dyDescent="0.15">
      <c r="A78" s="61" t="s">
        <v>1056</v>
      </c>
      <c r="B78" s="61"/>
      <c r="C78" s="62" t="s">
        <v>986</v>
      </c>
      <c r="D78" s="63" t="s">
        <v>700</v>
      </c>
      <c r="E78" s="64">
        <v>1</v>
      </c>
      <c r="F78" s="64" t="s">
        <v>987</v>
      </c>
      <c r="G78" s="65" t="s">
        <v>988</v>
      </c>
    </row>
    <row r="79" spans="1:7" s="62" customFormat="1" ht="28" x14ac:dyDescent="0.15">
      <c r="A79" s="61" t="s">
        <v>1056</v>
      </c>
      <c r="B79" s="61"/>
      <c r="C79" s="62" t="s">
        <v>986</v>
      </c>
      <c r="D79" s="63" t="s">
        <v>700</v>
      </c>
      <c r="E79" s="64">
        <v>1</v>
      </c>
      <c r="F79" s="64" t="s">
        <v>987</v>
      </c>
      <c r="G79" s="65" t="s">
        <v>988</v>
      </c>
    </row>
    <row r="80" spans="1:7" s="62" customFormat="1" ht="28" x14ac:dyDescent="0.15">
      <c r="C80" s="62" t="s">
        <v>1055</v>
      </c>
      <c r="D80" s="64" t="s">
        <v>977</v>
      </c>
      <c r="E80" s="64">
        <v>1</v>
      </c>
      <c r="F80" s="64" t="s">
        <v>989</v>
      </c>
      <c r="G80" s="65" t="s">
        <v>990</v>
      </c>
    </row>
    <row r="81" spans="1:7" s="62" customFormat="1" ht="14" x14ac:dyDescent="0.15">
      <c r="A81" s="61" t="s">
        <v>1056</v>
      </c>
      <c r="B81" s="61">
        <v>150</v>
      </c>
      <c r="C81" s="62" t="s">
        <v>1044</v>
      </c>
      <c r="D81" s="63" t="s">
        <v>700</v>
      </c>
      <c r="E81" s="64">
        <v>1</v>
      </c>
      <c r="F81" s="64" t="s">
        <v>991</v>
      </c>
      <c r="G81" s="65" t="s">
        <v>992</v>
      </c>
    </row>
    <row r="82" spans="1:7" s="62" customFormat="1" ht="14" x14ac:dyDescent="0.15">
      <c r="C82" s="62" t="s">
        <v>1045</v>
      </c>
      <c r="D82" s="63" t="s">
        <v>699</v>
      </c>
      <c r="E82" s="64">
        <v>1</v>
      </c>
      <c r="F82" s="64" t="s">
        <v>991</v>
      </c>
      <c r="G82" s="65" t="s">
        <v>992</v>
      </c>
    </row>
    <row r="83" spans="1:7" s="62" customFormat="1" ht="14" x14ac:dyDescent="0.15">
      <c r="A83" s="61" t="s">
        <v>1056</v>
      </c>
      <c r="B83" s="61"/>
      <c r="C83" s="62" t="s">
        <v>1045</v>
      </c>
      <c r="D83" s="63" t="s">
        <v>697</v>
      </c>
      <c r="E83" s="64">
        <v>1</v>
      </c>
      <c r="F83" s="64" t="s">
        <v>991</v>
      </c>
      <c r="G83" s="65" t="s">
        <v>992</v>
      </c>
    </row>
    <row r="84" spans="1:7" s="62" customFormat="1" ht="14" x14ac:dyDescent="0.15">
      <c r="A84" s="61" t="s">
        <v>1056</v>
      </c>
      <c r="B84" s="61"/>
      <c r="C84" s="61" t="s">
        <v>1043</v>
      </c>
      <c r="D84" s="63" t="s">
        <v>700</v>
      </c>
      <c r="E84" s="64">
        <v>1</v>
      </c>
      <c r="F84" s="64" t="s">
        <v>993</v>
      </c>
      <c r="G84" s="65" t="s">
        <v>973</v>
      </c>
    </row>
    <row r="85" spans="1:7" s="62" customFormat="1" ht="14" x14ac:dyDescent="0.15">
      <c r="C85" s="61" t="s">
        <v>1043</v>
      </c>
      <c r="D85" s="63" t="s">
        <v>699</v>
      </c>
      <c r="E85" s="64">
        <v>1</v>
      </c>
      <c r="F85" s="64" t="s">
        <v>993</v>
      </c>
      <c r="G85" s="65" t="s">
        <v>973</v>
      </c>
    </row>
    <row r="86" spans="1:7" s="62" customFormat="1" ht="14" x14ac:dyDescent="0.15">
      <c r="C86" s="62" t="s">
        <v>1043</v>
      </c>
      <c r="D86" s="63" t="s">
        <v>697</v>
      </c>
      <c r="E86" s="64">
        <v>1</v>
      </c>
      <c r="F86" s="64" t="s">
        <v>993</v>
      </c>
      <c r="G86" s="65" t="s">
        <v>973</v>
      </c>
    </row>
    <row r="87" spans="1:7" s="62" customFormat="1" ht="28" x14ac:dyDescent="0.15">
      <c r="A87" s="61" t="s">
        <v>1056</v>
      </c>
      <c r="B87" s="61"/>
      <c r="C87" s="61" t="s">
        <v>1057</v>
      </c>
      <c r="D87" s="63" t="s">
        <v>1046</v>
      </c>
      <c r="E87" s="64">
        <v>1</v>
      </c>
      <c r="F87" s="64" t="s">
        <v>994</v>
      </c>
      <c r="G87" s="65" t="s">
        <v>995</v>
      </c>
    </row>
    <row r="88" spans="1:7" s="62" customFormat="1" ht="14" x14ac:dyDescent="0.15">
      <c r="A88" s="61" t="s">
        <v>1056</v>
      </c>
      <c r="B88" s="61"/>
      <c r="C88" s="62" t="s">
        <v>1047</v>
      </c>
      <c r="D88" s="63" t="s">
        <v>697</v>
      </c>
      <c r="E88" s="64">
        <v>1</v>
      </c>
      <c r="F88" s="64" t="s">
        <v>996</v>
      </c>
      <c r="G88" s="65" t="s">
        <v>997</v>
      </c>
    </row>
    <row r="89" spans="1:7" s="62" customFormat="1" ht="14" x14ac:dyDescent="0.15">
      <c r="C89" s="62" t="s">
        <v>1047</v>
      </c>
      <c r="D89" s="63" t="s">
        <v>697</v>
      </c>
      <c r="E89" s="64">
        <v>1</v>
      </c>
      <c r="F89" s="64" t="s">
        <v>996</v>
      </c>
      <c r="G89" s="65" t="s">
        <v>997</v>
      </c>
    </row>
    <row r="90" spans="1:7" s="62" customFormat="1" ht="14" x14ac:dyDescent="0.15">
      <c r="A90" s="61" t="s">
        <v>1056</v>
      </c>
      <c r="B90" s="61"/>
      <c r="C90" s="62" t="s">
        <v>1048</v>
      </c>
      <c r="D90" s="63" t="s">
        <v>699</v>
      </c>
      <c r="E90" s="64">
        <v>1</v>
      </c>
      <c r="F90" s="64" t="s">
        <v>996</v>
      </c>
      <c r="G90" s="65" t="s">
        <v>997</v>
      </c>
    </row>
    <row r="91" spans="1:7" s="62" customFormat="1" ht="14" x14ac:dyDescent="0.15">
      <c r="A91" s="61" t="s">
        <v>1056</v>
      </c>
      <c r="B91" s="61"/>
      <c r="C91" s="62" t="s">
        <v>1048</v>
      </c>
      <c r="D91" s="63" t="s">
        <v>699</v>
      </c>
      <c r="E91" s="64">
        <v>1</v>
      </c>
      <c r="F91" s="64" t="s">
        <v>996</v>
      </c>
      <c r="G91" s="65" t="s">
        <v>997</v>
      </c>
    </row>
    <row r="92" spans="1:7" s="62" customFormat="1" ht="14" x14ac:dyDescent="0.15">
      <c r="C92" s="62" t="s">
        <v>1048</v>
      </c>
      <c r="D92" s="63" t="s">
        <v>700</v>
      </c>
      <c r="E92" s="64">
        <v>1</v>
      </c>
      <c r="F92" s="64" t="s">
        <v>996</v>
      </c>
      <c r="G92" s="65" t="s">
        <v>997</v>
      </c>
    </row>
    <row r="93" spans="1:7" s="62" customFormat="1" ht="28" x14ac:dyDescent="0.15">
      <c r="A93" s="61" t="s">
        <v>1056</v>
      </c>
      <c r="B93" s="61"/>
      <c r="C93" s="62" t="s">
        <v>1049</v>
      </c>
      <c r="D93" s="63" t="s">
        <v>697</v>
      </c>
      <c r="E93" s="64">
        <v>1</v>
      </c>
      <c r="F93" s="64" t="s">
        <v>998</v>
      </c>
      <c r="G93" s="65" t="s">
        <v>999</v>
      </c>
    </row>
    <row r="94" spans="1:7" s="62" customFormat="1" ht="28" x14ac:dyDescent="0.15">
      <c r="A94" s="61" t="s">
        <v>1056</v>
      </c>
      <c r="B94" s="61"/>
      <c r="C94" s="62" t="s">
        <v>1029</v>
      </c>
      <c r="D94" s="63" t="s">
        <v>697</v>
      </c>
      <c r="E94" s="64">
        <v>1</v>
      </c>
      <c r="F94" s="64" t="s">
        <v>998</v>
      </c>
      <c r="G94" s="65" t="s">
        <v>999</v>
      </c>
    </row>
    <row r="95" spans="1:7" s="62" customFormat="1" ht="28" x14ac:dyDescent="0.15">
      <c r="A95" s="61" t="s">
        <v>1056</v>
      </c>
      <c r="B95" s="61"/>
      <c r="C95" s="62" t="s">
        <v>1029</v>
      </c>
      <c r="D95" s="63" t="s">
        <v>699</v>
      </c>
      <c r="E95" s="64">
        <v>1</v>
      </c>
      <c r="F95" s="64" t="s">
        <v>998</v>
      </c>
      <c r="G95" s="65" t="s">
        <v>999</v>
      </c>
    </row>
    <row r="96" spans="1:7" s="62" customFormat="1" ht="28" x14ac:dyDescent="0.15">
      <c r="A96" s="61" t="s">
        <v>1056</v>
      </c>
      <c r="B96" s="61"/>
      <c r="C96" s="62" t="s">
        <v>1029</v>
      </c>
      <c r="D96" s="63" t="s">
        <v>699</v>
      </c>
      <c r="E96" s="64">
        <v>1</v>
      </c>
      <c r="F96" s="64" t="s">
        <v>998</v>
      </c>
      <c r="G96" s="65" t="s">
        <v>999</v>
      </c>
    </row>
    <row r="97" spans="1:7" s="62" customFormat="1" ht="28" x14ac:dyDescent="0.15">
      <c r="A97" s="61" t="s">
        <v>1056</v>
      </c>
      <c r="B97" s="61"/>
      <c r="C97" s="62" t="s">
        <v>1000</v>
      </c>
      <c r="D97" s="63" t="s">
        <v>699</v>
      </c>
      <c r="E97" s="64">
        <v>1</v>
      </c>
      <c r="F97" s="64" t="s">
        <v>1001</v>
      </c>
      <c r="G97" s="65" t="s">
        <v>1002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1056</v>
      </c>
      <c r="B99" s="61"/>
      <c r="C99" s="62" t="s">
        <v>1000</v>
      </c>
      <c r="D99" s="63" t="s">
        <v>699</v>
      </c>
      <c r="E99" s="64">
        <v>1</v>
      </c>
      <c r="F99" s="64" t="s">
        <v>1001</v>
      </c>
      <c r="G99" s="65" t="s">
        <v>1002</v>
      </c>
    </row>
    <row r="100" spans="1:7" s="62" customFormat="1" ht="28" x14ac:dyDescent="0.15">
      <c r="C100" s="62" t="s">
        <v>1052</v>
      </c>
      <c r="D100" s="64" t="s">
        <v>1003</v>
      </c>
      <c r="E100" s="64">
        <v>1</v>
      </c>
      <c r="F100" s="64" t="s">
        <v>1004</v>
      </c>
      <c r="G100" s="65" t="s">
        <v>1005</v>
      </c>
    </row>
    <row r="101" spans="1:7" s="62" customFormat="1" ht="28" x14ac:dyDescent="0.15">
      <c r="C101" s="62" t="s">
        <v>1050</v>
      </c>
      <c r="D101" s="63" t="s">
        <v>695</v>
      </c>
      <c r="E101" s="64">
        <v>1</v>
      </c>
      <c r="F101" s="64" t="s">
        <v>1006</v>
      </c>
      <c r="G101" s="65" t="s">
        <v>1007</v>
      </c>
    </row>
    <row r="102" spans="1:7" s="62" customFormat="1" ht="28" x14ac:dyDescent="0.15">
      <c r="C102" s="62" t="s">
        <v>1051</v>
      </c>
      <c r="D102" s="63" t="s">
        <v>700</v>
      </c>
      <c r="E102" s="64">
        <v>1</v>
      </c>
      <c r="F102" s="64" t="s">
        <v>1006</v>
      </c>
      <c r="G102" s="65" t="s">
        <v>1007</v>
      </c>
    </row>
    <row r="103" spans="1:7" s="62" customFormat="1" ht="28" x14ac:dyDescent="0.15">
      <c r="A103" s="61" t="s">
        <v>1056</v>
      </c>
      <c r="B103" s="61" t="s">
        <v>1071</v>
      </c>
      <c r="C103" s="62" t="s">
        <v>1051</v>
      </c>
      <c r="D103" s="63" t="s">
        <v>699</v>
      </c>
      <c r="E103" s="64">
        <v>1</v>
      </c>
      <c r="F103" s="64" t="s">
        <v>1006</v>
      </c>
      <c r="G103" s="65" t="s">
        <v>1007</v>
      </c>
    </row>
    <row r="104" spans="1:7" s="62" customFormat="1" ht="28" x14ac:dyDescent="0.15">
      <c r="A104" s="61" t="s">
        <v>1056</v>
      </c>
      <c r="B104" s="61"/>
      <c r="C104" s="62" t="s">
        <v>1050</v>
      </c>
      <c r="D104" s="63" t="s">
        <v>699</v>
      </c>
      <c r="E104" s="64">
        <v>1</v>
      </c>
      <c r="F104" s="64" t="s">
        <v>1006</v>
      </c>
      <c r="G104" s="65" t="s">
        <v>1007</v>
      </c>
    </row>
    <row r="105" spans="1:7" s="62" customFormat="1" ht="14" x14ac:dyDescent="0.15">
      <c r="C105" s="62" t="s">
        <v>1008</v>
      </c>
      <c r="D105" s="63" t="s">
        <v>699</v>
      </c>
      <c r="E105" s="64">
        <v>1</v>
      </c>
      <c r="F105" s="64" t="s">
        <v>1009</v>
      </c>
      <c r="G105" s="65" t="s">
        <v>1010</v>
      </c>
    </row>
    <row r="106" spans="1:7" s="62" customFormat="1" ht="28" x14ac:dyDescent="0.15">
      <c r="A106" s="61" t="s">
        <v>1056</v>
      </c>
      <c r="B106" s="61" t="s">
        <v>1072</v>
      </c>
      <c r="C106" s="61" t="s">
        <v>1053</v>
      </c>
      <c r="D106" s="63" t="s">
        <v>694</v>
      </c>
      <c r="E106" s="64">
        <v>1</v>
      </c>
      <c r="F106" s="64" t="s">
        <v>1011</v>
      </c>
      <c r="G106" s="65" t="s">
        <v>1012</v>
      </c>
    </row>
    <row r="107" spans="1:7" s="62" customFormat="1" ht="14" x14ac:dyDescent="0.15">
      <c r="C107" s="61" t="s">
        <v>1053</v>
      </c>
      <c r="D107" s="63" t="s">
        <v>697</v>
      </c>
      <c r="E107" s="64">
        <v>1</v>
      </c>
      <c r="F107" s="64" t="s">
        <v>1011</v>
      </c>
      <c r="G107" s="65" t="s">
        <v>1012</v>
      </c>
    </row>
    <row r="108" spans="1:7" s="62" customFormat="1" ht="14" x14ac:dyDescent="0.15">
      <c r="C108" s="62" t="s">
        <v>1053</v>
      </c>
      <c r="D108" s="63" t="s">
        <v>697</v>
      </c>
      <c r="E108" s="64">
        <v>1</v>
      </c>
      <c r="F108" s="64" t="s">
        <v>1011</v>
      </c>
      <c r="G108" s="65" t="s">
        <v>1012</v>
      </c>
    </row>
    <row r="109" spans="1:7" s="62" customFormat="1" ht="14" x14ac:dyDescent="0.15">
      <c r="C109" s="62" t="s">
        <v>1053</v>
      </c>
      <c r="D109" s="63" t="s">
        <v>699</v>
      </c>
      <c r="E109" s="64">
        <v>1</v>
      </c>
      <c r="F109" s="64" t="s">
        <v>1011</v>
      </c>
      <c r="G109" s="65" t="s">
        <v>1012</v>
      </c>
    </row>
    <row r="110" spans="1:7" s="62" customFormat="1" ht="14" x14ac:dyDescent="0.15">
      <c r="B110" s="61" t="s">
        <v>1074</v>
      </c>
      <c r="C110" s="62" t="s">
        <v>1013</v>
      </c>
      <c r="D110" s="63" t="s">
        <v>699</v>
      </c>
      <c r="E110" s="64">
        <v>1</v>
      </c>
      <c r="F110" s="64" t="s">
        <v>1014</v>
      </c>
      <c r="G110" s="65" t="s">
        <v>1015</v>
      </c>
    </row>
    <row r="111" spans="1:7" s="62" customFormat="1" ht="28" x14ac:dyDescent="0.15">
      <c r="A111" s="61" t="s">
        <v>1056</v>
      </c>
      <c r="B111" s="61" t="s">
        <v>1073</v>
      </c>
      <c r="C111" s="62" t="s">
        <v>1054</v>
      </c>
      <c r="D111" s="63" t="s">
        <v>694</v>
      </c>
      <c r="E111" s="64">
        <v>1</v>
      </c>
      <c r="F111" s="64" t="s">
        <v>1017</v>
      </c>
      <c r="G111" s="65" t="s">
        <v>1018</v>
      </c>
    </row>
    <row r="112" spans="1:7" s="62" customFormat="1" ht="28" x14ac:dyDescent="0.15">
      <c r="A112" s="61" t="s">
        <v>1056</v>
      </c>
      <c r="B112" s="61"/>
      <c r="C112" s="62" t="s">
        <v>1054</v>
      </c>
      <c r="D112" s="63" t="s">
        <v>697</v>
      </c>
      <c r="E112" s="64">
        <v>1</v>
      </c>
      <c r="F112" s="64" t="s">
        <v>1017</v>
      </c>
      <c r="G112" s="65" t="s">
        <v>1018</v>
      </c>
    </row>
    <row r="113" spans="1:7" s="62" customFormat="1" ht="28" x14ac:dyDescent="0.15">
      <c r="C113" s="62" t="s">
        <v>1054</v>
      </c>
      <c r="D113" s="63" t="s">
        <v>699</v>
      </c>
      <c r="E113" s="64">
        <v>1</v>
      </c>
      <c r="F113" s="64" t="s">
        <v>1017</v>
      </c>
      <c r="G113" s="65" t="s">
        <v>1018</v>
      </c>
    </row>
    <row r="114" spans="1:7" s="62" customFormat="1" ht="28" x14ac:dyDescent="0.15">
      <c r="A114" s="61" t="s">
        <v>1056</v>
      </c>
      <c r="B114" s="61" t="s">
        <v>1072</v>
      </c>
      <c r="C114" s="62" t="s">
        <v>1023</v>
      </c>
      <c r="D114" s="63" t="s">
        <v>694</v>
      </c>
      <c r="E114" s="64">
        <v>1</v>
      </c>
      <c r="F114" s="64" t="s">
        <v>1019</v>
      </c>
      <c r="G114" s="65" t="s">
        <v>973</v>
      </c>
    </row>
    <row r="115" spans="1:7" s="62" customFormat="1" ht="28" x14ac:dyDescent="0.15">
      <c r="A115" s="61" t="s">
        <v>1056</v>
      </c>
      <c r="B115" s="61" t="s">
        <v>1072</v>
      </c>
      <c r="C115" s="62" t="s">
        <v>1023</v>
      </c>
      <c r="D115" s="63" t="s">
        <v>697</v>
      </c>
      <c r="E115" s="64">
        <v>1</v>
      </c>
      <c r="F115" s="64" t="s">
        <v>1019</v>
      </c>
      <c r="G115" s="65" t="s">
        <v>973</v>
      </c>
    </row>
    <row r="116" spans="1:7" s="62" customFormat="1" ht="28" x14ac:dyDescent="0.15">
      <c r="A116" s="61" t="s">
        <v>1056</v>
      </c>
      <c r="B116" s="61"/>
      <c r="C116" s="62" t="s">
        <v>1023</v>
      </c>
      <c r="D116" s="63" t="s">
        <v>699</v>
      </c>
      <c r="E116" s="64">
        <v>1</v>
      </c>
      <c r="F116" s="64" t="s">
        <v>1019</v>
      </c>
      <c r="G116" s="65" t="s">
        <v>973</v>
      </c>
    </row>
    <row r="117" spans="1:7" s="62" customFormat="1" ht="14" x14ac:dyDescent="0.15">
      <c r="A117" s="61" t="s">
        <v>1056</v>
      </c>
      <c r="B117" s="61"/>
      <c r="C117" s="62" t="s">
        <v>1021</v>
      </c>
      <c r="D117" s="63" t="s">
        <v>697</v>
      </c>
      <c r="E117" s="64">
        <v>1</v>
      </c>
      <c r="F117" s="64" t="s">
        <v>1020</v>
      </c>
      <c r="G117" s="65" t="s">
        <v>1016</v>
      </c>
    </row>
    <row r="118" spans="1:7" s="62" customFormat="1" ht="14" x14ac:dyDescent="0.15">
      <c r="A118" s="61" t="s">
        <v>1056</v>
      </c>
      <c r="B118" s="61"/>
      <c r="C118" s="61" t="s">
        <v>1021</v>
      </c>
      <c r="D118" s="63" t="s">
        <v>697</v>
      </c>
      <c r="E118" s="64">
        <v>1</v>
      </c>
      <c r="F118" s="64" t="s">
        <v>1020</v>
      </c>
      <c r="G118" s="65" t="s">
        <v>1016</v>
      </c>
    </row>
    <row r="119" spans="1:7" s="62" customFormat="1" ht="14" x14ac:dyDescent="0.15">
      <c r="C119" s="62" t="s">
        <v>1021</v>
      </c>
      <c r="D119" s="63" t="s">
        <v>697</v>
      </c>
      <c r="E119" s="64">
        <v>1</v>
      </c>
      <c r="F119" s="64" t="s">
        <v>1020</v>
      </c>
      <c r="G119" s="65" t="s">
        <v>1016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STOCK</vt:lpstr>
      <vt:lpstr>VENTAS</vt:lpstr>
      <vt:lpstr>Sheet1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2023-06-21T03:15:44Z</dcterms:modified>
</cp:coreProperties>
</file>